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8645" windowHeight="7950" tabRatio="673" activeTab="1"/>
  </bookViews>
  <sheets>
    <sheet name="Title Page" sheetId="1" r:id="rId1"/>
    <sheet name="(1) Distance of Planet" sheetId="2" r:id="rId2"/>
    <sheet name="(2) With Albedo" sheetId="3" r:id="rId3"/>
    <sheet name="(3) With Absorbing Atmosphere" sheetId="4" r:id="rId4"/>
  </sheets>
  <definedNames>
    <definedName name="albedo_planetary_average">'(2) With Albedo'!$B$16</definedName>
    <definedName name="distance_black_body">'(1) Distance of Planet'!$B$13</definedName>
    <definedName name="factor_luminosity_of_sun">'(1) Distance of Planet'!$B$9</definedName>
    <definedName name="greenhouse_factor">'(3) With Absorbing Atmosphere'!$B$20</definedName>
    <definedName name="luminosity_of_sun">'(1) Distance of Planet'!$C$16</definedName>
    <definedName name="solar_insolation">'(1) Distance of Planet'!$G$5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<sst xmlns="http://schemas.openxmlformats.org/spreadsheetml/2006/main" count="179" uniqueCount="142">
  <si>
    <t>Kelvin</t>
  </si>
  <si>
    <t>Centigrade</t>
  </si>
  <si>
    <t>Fahrenheit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</si>
  <si>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</si>
  <si>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</si>
  <si>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</si>
  <si>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</si>
  <si>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</si>
  <si>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</si>
  <si>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</si>
  <si>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</si>
  <si>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</si>
  <si>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 xml:space="preserve">Average Distance </t>
  </si>
  <si>
    <t>From Sun</t>
  </si>
  <si>
    <t>(Astronomical Units)</t>
  </si>
  <si>
    <r>
      <t>(10</t>
    </r>
    <r>
      <rPr>
        <b/>
        <vertAlign val="superscript"/>
        <sz val="12"/>
        <rFont val="Arial"/>
        <family val="2"/>
      </rPr>
      <t xml:space="preserve">6 </t>
    </r>
    <r>
      <rPr>
        <b/>
        <sz val="10"/>
        <rFont val="Arial"/>
        <family val="2"/>
      </rPr>
      <t>kilometers)</t>
    </r>
  </si>
  <si>
    <t>(unitless)</t>
  </si>
  <si>
    <t>(planetary albedo)</t>
  </si>
  <si>
    <t xml:space="preserve">(Incoming Solar Radiation </t>
  </si>
  <si>
    <r>
      <t xml:space="preserve"> must be in watts/meter</t>
    </r>
    <r>
      <rPr>
        <b/>
        <i/>
        <vertAlign val="superscript"/>
        <sz val="10"/>
        <rFont val="Arial"/>
        <family val="2"/>
      </rPr>
      <t>2</t>
    </r>
    <r>
      <rPr>
        <b/>
        <i/>
        <sz val="8"/>
        <rFont val="Arial"/>
        <family val="2"/>
      </rPr>
      <t>)</t>
    </r>
  </si>
  <si>
    <t>and the surface temperature in the boxes to the right.</t>
  </si>
  <si>
    <t xml:space="preserve">resulting energy absorbed at the surface </t>
  </si>
  <si>
    <t xml:space="preserve">(1) Enter an appropriate "atmospheric factor" </t>
  </si>
  <si>
    <t xml:space="preserve">in the gray box below, then examine the </t>
  </si>
  <si>
    <t>energy returns to the planet's surface and is reabsorbed.</t>
  </si>
  <si>
    <t xml:space="preserve">atmosphere to absorb infrared (thermal) energy being </t>
  </si>
  <si>
    <t xml:space="preserve">emitted by the planet's surface. Some of this </t>
  </si>
  <si>
    <t xml:space="preserve">attempt to model the ability of certain gases in the </t>
  </si>
  <si>
    <t xml:space="preserve">hitting it. The albedo is determined by the surface features </t>
  </si>
  <si>
    <t xml:space="preserve">indicates the object absorbs all the light hitting it, while an </t>
  </si>
  <si>
    <t>reaching  the planet and the resulting surface temperature.</t>
  </si>
  <si>
    <t>(If modeling the present, this factor should not vary from the range of 0.98 to 1.02)</t>
  </si>
  <si>
    <t>Solar Luminosity (watts)</t>
  </si>
  <si>
    <t xml:space="preserve">   Planet With Albedo</t>
  </si>
  <si>
    <t>Planet With Albedo</t>
  </si>
  <si>
    <t xml:space="preserve">      "Black Body" Planet</t>
  </si>
  <si>
    <t xml:space="preserve"> Black Body Planet</t>
  </si>
  <si>
    <t xml:space="preserve">        Black Body Planet</t>
  </si>
  <si>
    <t>Average =</t>
  </si>
  <si>
    <t>Maximum =</t>
  </si>
  <si>
    <t>(1) Luminosity of the planet's sun     (2) Distance from the planet's sun</t>
  </si>
  <si>
    <t>FORMAT:</t>
  </si>
  <si>
    <t xml:space="preserve">      Green Cells</t>
  </si>
  <si>
    <t xml:space="preserve">      Green cells are notes,  information or explanations and should be read before using the page.</t>
  </si>
  <si>
    <t xml:space="preserve">      The pale green cells are reserved for data.</t>
  </si>
  <si>
    <t xml:space="preserve">      Yellow cells are related to energy - either energy sources or energy arriving at the planet.</t>
  </si>
  <si>
    <t xml:space="preserve">      Yellow Cells</t>
  </si>
  <si>
    <t xml:space="preserve">       Gray Cells</t>
  </si>
  <si>
    <t>Blue Cells</t>
  </si>
  <si>
    <t xml:space="preserve">      Gray Cells are input boxes.  You may type a value into these boxes,  hit "enter" and the </t>
  </si>
  <si>
    <t xml:space="preserve">      resulting changes will appear in the spreadsheet.</t>
  </si>
  <si>
    <t xml:space="preserve">      The medium blue cells are the results for a planet that has surface features. This planet has a surface albedo.</t>
  </si>
  <si>
    <t xml:space="preserve">      The darkest blue cells are the results for a planet treated as a black body. This planet has no </t>
  </si>
  <si>
    <t xml:space="preserve">      surface features or atmosphere.</t>
  </si>
  <si>
    <t xml:space="preserve">      The lightest blue cells are the results of a "fully featured" planet. This planet has a surface albedo and </t>
  </si>
  <si>
    <t xml:space="preserve">      an absorbing atmosphere.</t>
  </si>
  <si>
    <t>USAGE:</t>
  </si>
  <si>
    <t>created to simulate the ability of some gases (the Greenhouse Gases) to absorb thermal energy being emitted by the planet's surface</t>
  </si>
  <si>
    <t>and radiate some of that energy back to the planet's surface. The default value for this factor is 0.  A value of 1.000 will produce an</t>
  </si>
  <si>
    <t>absorption effect similar to that observed currently on the earth.</t>
  </si>
  <si>
    <t>OUTPUT:</t>
  </si>
  <si>
    <t>and observe the effect upon the average temperature.</t>
  </si>
  <si>
    <t>NOTES</t>
  </si>
  <si>
    <t xml:space="preserve">that sets the luminosity of the sun. The default luminosity of the sun is its current observed value. This value cannot be changed. The </t>
  </si>
  <si>
    <r>
      <t xml:space="preserve">       </t>
    </r>
    <r>
      <rPr>
        <i/>
        <sz val="10"/>
        <rFont val="Arial"/>
        <family val="2"/>
      </rPr>
      <t>On page 2</t>
    </r>
    <r>
      <rPr>
        <sz val="10"/>
        <rFont val="Arial"/>
        <family val="0"/>
      </rPr>
      <t xml:space="preserve">,  the user is able to select a value for the </t>
    </r>
    <r>
      <rPr>
        <b/>
        <i/>
        <sz val="10"/>
        <rFont val="Arial"/>
        <family val="2"/>
      </rPr>
      <t>albedo</t>
    </r>
    <r>
      <rPr>
        <sz val="10"/>
        <rFont val="Arial"/>
        <family val="0"/>
      </rPr>
      <t xml:space="preserve"> of the planet.  A table is provided with the observed albedos of the</t>
    </r>
  </si>
  <si>
    <r>
      <t xml:space="preserve">       The user may also change the </t>
    </r>
    <r>
      <rPr>
        <b/>
        <i/>
        <sz val="10"/>
        <rFont val="Arial"/>
        <family val="2"/>
      </rPr>
      <t>distance</t>
    </r>
    <r>
      <rPr>
        <sz val="10"/>
        <rFont val="Arial"/>
        <family val="0"/>
      </rPr>
      <t xml:space="preserve"> of the planet from its sun. The units for the distance must be in Astronomical Units (AU).</t>
    </r>
  </si>
  <si>
    <t>A table is provided with the average distances of the planets in our solar system - in meters and in astronomical units.</t>
  </si>
  <si>
    <t>planets in our solar system. The default value for the albedo is 0 - all the incoming energy is absorbed. This corresponds to a black body.</t>
  </si>
  <si>
    <t xml:space="preserve">right side of the pages that indicate the temperature due to the effect of all the factors, not just the factor on the current page. These </t>
  </si>
  <si>
    <t>cells are useful if the user wishes to set an albedo and/or atmospheric factor and then vary the distance or luminosity factor</t>
  </si>
  <si>
    <t>that results from the changes made by the user on that page. On pages 1 and 2 there are additional light blue boxes in the upper</t>
  </si>
  <si>
    <t xml:space="preserve">      Blue Cells show the numerical results of calculations - either an amount of energy or a temperature.</t>
  </si>
  <si>
    <t xml:space="preserve">  Each page of the spreadsheet consists of cells of various functions and colors:</t>
  </si>
  <si>
    <r>
      <t xml:space="preserve">      The user is able to change the values of the four variables described above. </t>
    </r>
    <r>
      <rPr>
        <i/>
        <sz val="10"/>
        <rFont val="Arial"/>
        <family val="2"/>
      </rPr>
      <t>On the first page</t>
    </r>
    <r>
      <rPr>
        <sz val="10"/>
        <rFont val="Arial"/>
        <family val="0"/>
      </rPr>
      <t xml:space="preserve"> the user may change the factor </t>
    </r>
  </si>
  <si>
    <t xml:space="preserve">luminosity factor can be changed and has a default value of 1.  For example,  a factor of 0.5 will produce a luminosity in this model </t>
  </si>
  <si>
    <t>that is half of the current observed luminosity of the sun.</t>
  </si>
  <si>
    <t xml:space="preserve">       On each page there is a series of blue cells that display the spreadsheet output. These cells indicate the energy or temperature</t>
  </si>
  <si>
    <t xml:space="preserve">maximum energy corresponds to the energy that would arrive each second on a surface that is perpendicular to the sun's rays.  </t>
  </si>
  <si>
    <t xml:space="preserve">that is not perpendicular to the rays. The average energy refers to the average amount of energy hitting every square meter of the </t>
  </si>
  <si>
    <t>planet's surface,  including all those areas not perpendicular to the rays.</t>
  </si>
  <si>
    <t xml:space="preserve">Since the surface of a planet is curved,  the rays can only be perpendicular at one latitude. The rays are spread out more over a surface </t>
  </si>
  <si>
    <r>
      <t xml:space="preserve">      The </t>
    </r>
    <r>
      <rPr>
        <b/>
        <sz val="10"/>
        <rFont val="Arial"/>
        <family val="2"/>
      </rPr>
      <t>maximum and average energy</t>
    </r>
    <r>
      <rPr>
        <sz val="10"/>
        <rFont val="Arial"/>
        <family val="0"/>
      </rPr>
      <t xml:space="preserve"> arriving at each square meter of the planet's surface each second are given separately. The </t>
    </r>
  </si>
  <si>
    <t xml:space="preserve">      The pale yellow cells represent concepts that can be changed on that page.</t>
  </si>
  <si>
    <t>(2) Proceed to the next page to see the effect of the planet's atmosphere.</t>
  </si>
  <si>
    <t xml:space="preserve">   and Greenhouse Factor</t>
  </si>
  <si>
    <r>
      <t>(1) Enter an appropriate</t>
    </r>
    <r>
      <rPr>
        <b/>
        <i/>
        <sz val="10"/>
        <rFont val="Arial"/>
        <family val="2"/>
      </rPr>
      <t xml:space="preserve"> albedo</t>
    </r>
    <r>
      <rPr>
        <b/>
        <sz val="10"/>
        <rFont val="Arial"/>
        <family val="2"/>
      </rPr>
      <t xml:space="preserve"> in the gray box below, then</t>
    </r>
  </si>
  <si>
    <t>examine the resulting solar energy absorbed at the planet's</t>
  </si>
  <si>
    <t>surface and its surface temperature in the boxes to the right.</t>
  </si>
  <si>
    <t>Known Average Albedo*</t>
  </si>
  <si>
    <t xml:space="preserve">albedo of 1.0 indicates the object reflects all of the light </t>
  </si>
  <si>
    <t>(Incoming Solar Radiation</t>
  </si>
  <si>
    <t>For Beginners</t>
  </si>
  <si>
    <t xml:space="preserve"> The Global Equilibrium Energy Balance Interactive Tinker Toy</t>
  </si>
  <si>
    <t xml:space="preserve">                     (3) Albedo of the planet's surface      (4) Absorption effect of the planet's atmosphere</t>
  </si>
  <si>
    <t xml:space="preserve">This spreadsheet consists of 4 pages, including this title page. The layout of each page is similar, and the model </t>
  </si>
  <si>
    <t>becomes increasingly complicated (more factors included) as the user progresses from sheet 1 to sheet 3.</t>
  </si>
  <si>
    <t>planet as a single "grid box" and determines the average temperature of that planet based upon four factors:</t>
  </si>
  <si>
    <r>
      <t xml:space="preserve">       </t>
    </r>
    <r>
      <rPr>
        <i/>
        <sz val="10"/>
        <rFont val="Arial"/>
        <family val="2"/>
      </rPr>
      <t>On page 3</t>
    </r>
    <r>
      <rPr>
        <sz val="10"/>
        <rFont val="Arial"/>
        <family val="0"/>
      </rPr>
      <t xml:space="preserve">,  the user may select a value for a variable identified as the </t>
    </r>
    <r>
      <rPr>
        <b/>
        <i/>
        <sz val="10"/>
        <rFont val="Arial"/>
        <family val="2"/>
      </rPr>
      <t>"Greenhouse Factor"</t>
    </r>
    <r>
      <rPr>
        <sz val="10"/>
        <rFont val="Arial"/>
        <family val="0"/>
      </rPr>
      <t>.  This is a constructed variable</t>
    </r>
  </si>
  <si>
    <t xml:space="preserve">       The user may vary any of the values and copy the results into data tables.  The user may then analyze the results by making plots</t>
  </si>
  <si>
    <t>or examining statistics.</t>
  </si>
  <si>
    <t>of reflectivity by the planet.</t>
  </si>
  <si>
    <t>(To change the luminosity, distance or albedo return to</t>
  </si>
  <si>
    <t>the previous pages and make your changes there.)</t>
  </si>
  <si>
    <r>
      <t>(</t>
    </r>
    <r>
      <rPr>
        <b/>
        <i/>
        <sz val="9"/>
        <rFont val="Arial"/>
        <family val="2"/>
      </rPr>
      <t>To change the luminosity or distance, return to the first</t>
    </r>
  </si>
  <si>
    <t xml:space="preserve">page and make your changes there.) </t>
  </si>
  <si>
    <t>Average Reflectivity of the Planet (albedo)</t>
  </si>
  <si>
    <t>Distance From Sun In Astronomical Units</t>
  </si>
  <si>
    <t>Current Luminosity of the Sun (Watts)</t>
  </si>
  <si>
    <t>Distance From Sun (Astronomical Units)</t>
  </si>
  <si>
    <t>Average Reflectivity of the Planet (or albedo)</t>
  </si>
  <si>
    <t>Solar Energy Reaching the Planet's</t>
  </si>
  <si>
    <r>
      <t>Surface Each Second (Watts/meter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)</t>
    </r>
  </si>
  <si>
    <t>Resulting Surface Temperature</t>
  </si>
  <si>
    <t>and the atmosphere.</t>
  </si>
  <si>
    <t>Suggested Average Albedos</t>
  </si>
  <si>
    <t xml:space="preserve">For Modeling Planets </t>
  </si>
  <si>
    <t>In Our Solar System:</t>
  </si>
  <si>
    <t xml:space="preserve">    The albedo value must be between 0 and 1.0 . An albedo of 0</t>
  </si>
  <si>
    <t>Factor for Determining the Luminosity of the Sun</t>
  </si>
  <si>
    <t>Distance From the Sun (Astronomical Units)</t>
  </si>
  <si>
    <t>Default Value for the</t>
  </si>
  <si>
    <t>Luminosity of the Sun.</t>
  </si>
  <si>
    <t>Suggested Distance Values</t>
  </si>
  <si>
    <t>For Modeling An Average</t>
  </si>
  <si>
    <t>Planet:</t>
  </si>
  <si>
    <t>sun in the first gray box below. In the second gray box enter</t>
  </si>
  <si>
    <t xml:space="preserve">an appropriate distance  and then examine the solar energy </t>
  </si>
  <si>
    <t xml:space="preserve"> (2) Proceed to the next page to examine the effect </t>
  </si>
  <si>
    <r>
      <t>(Example: 3.85 x 10</t>
    </r>
    <r>
      <rPr>
        <b/>
        <i/>
        <vertAlign val="superscript"/>
        <sz val="9"/>
        <rFont val="Arial"/>
        <family val="2"/>
      </rPr>
      <t>26</t>
    </r>
    <r>
      <rPr>
        <b/>
        <i/>
        <sz val="9"/>
        <rFont val="Arial"/>
        <family val="2"/>
      </rPr>
      <t xml:space="preserve"> is written as 3.85E+26)</t>
    </r>
  </si>
  <si>
    <t>Greenhouse Factor</t>
  </si>
  <si>
    <r>
      <t xml:space="preserve">         The </t>
    </r>
    <r>
      <rPr>
        <b/>
        <i/>
        <sz val="10"/>
        <rFont val="Arial"/>
        <family val="2"/>
      </rPr>
      <t>"Greenhouse Factor"</t>
    </r>
    <r>
      <rPr>
        <b/>
        <sz val="10"/>
        <rFont val="Arial"/>
        <family val="2"/>
      </rPr>
      <t xml:space="preserve"> used here is a simplified </t>
    </r>
  </si>
  <si>
    <t>Solar Energy Reaching the Top of the Planet's</t>
  </si>
  <si>
    <r>
      <t xml:space="preserve"> Atmosphere Each Second (Watts/meter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</si>
  <si>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 (1) Enter a value for the factor setting the luminosity of the</t>
  </si>
  <si>
    <t>For Module 1 of the Earth Climate Course</t>
  </si>
  <si>
    <t>MINI-GEEBIT (Version B)</t>
  </si>
  <si>
    <t>Mini-GEEBITT (Version B) is a spreadsheet example of a simple climate model. Mini-GEEBITT (Version B) treats a</t>
  </si>
  <si>
    <t>Last Update: July 13, 2000</t>
  </si>
  <si>
    <t>Energy Absorbed At the Planet's</t>
  </si>
  <si>
    <r>
      <t>The Planet as a Featureless Sphere: The Black Body Model</t>
    </r>
    <r>
      <rPr>
        <b/>
        <sz val="10"/>
        <rFont val="Arial"/>
        <family val="2"/>
      </rPr>
      <t xml:space="preserve"> (Sun's Luminosity and Distance of the Planet from the Sun)</t>
    </r>
  </si>
  <si>
    <t>The Planet With Surface Features and a Non Energy-Absorbing Atmosphere</t>
  </si>
  <si>
    <t>The Planet With Surface Features and an Energy Absorbing Atmosphere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</si>
</sst>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0.00000000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vertAlign val="superscript"/>
      <sz val="9"/>
      <name val="Arial"/>
      <family val="2"/>
    </font>
    <font>
      <b/>
      <sz val="14"/>
      <name val="Arial"/>
      <family val="2"/>
    </font>
    <font>
      <sz val="22"/>
      <color indexed="12"/>
      <name val="Arial"/>
      <family val="2"/>
    </font>
    <font>
      <sz val="26"/>
      <color indexed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5" borderId="0" xfId="0" applyFont="1" applyFill="1" applyAlignment="1" applyProtection="1">
      <alignment horizontal="right"/>
      <protection/>
    </xf>
    <xf numFmtId="49" fontId="1" fillId="6" borderId="0" xfId="0" applyNumberFormat="1" applyFont="1" applyFill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1" fillId="7" borderId="4" xfId="0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center"/>
      <protection/>
    </xf>
    <xf numFmtId="0" fontId="1" fillId="7" borderId="5" xfId="0" applyFont="1" applyFill="1" applyBorder="1" applyAlignment="1" applyProtection="1">
      <alignment horizontal="center"/>
      <protection/>
    </xf>
    <xf numFmtId="164" fontId="1" fillId="7" borderId="1" xfId="0" applyNumberFormat="1" applyFont="1" applyFill="1" applyBorder="1" applyAlignment="1" applyProtection="1">
      <alignment horizontal="center" vertical="top" wrapText="1"/>
      <protection/>
    </xf>
    <xf numFmtId="164" fontId="1" fillId="7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1" fontId="1" fillId="5" borderId="6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1" fontId="1" fillId="5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8" borderId="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8" borderId="7" xfId="0" applyFont="1" applyFill="1" applyBorder="1" applyAlignment="1" applyProtection="1">
      <alignment horizontal="center"/>
      <protection/>
    </xf>
    <xf numFmtId="0" fontId="1" fillId="8" borderId="3" xfId="0" applyFont="1" applyFill="1" applyBorder="1" applyAlignment="1" applyProtection="1">
      <alignment horizontal="center"/>
      <protection/>
    </xf>
    <xf numFmtId="164" fontId="1" fillId="8" borderId="2" xfId="0" applyNumberFormat="1" applyFont="1" applyFill="1" applyBorder="1" applyAlignment="1" applyProtection="1">
      <alignment horizontal="center"/>
      <protection/>
    </xf>
    <xf numFmtId="165" fontId="1" fillId="8" borderId="2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8" borderId="7" xfId="0" applyNumberFormat="1" applyFont="1" applyFill="1" applyBorder="1" applyAlignment="1" applyProtection="1">
      <alignment horizontal="center"/>
      <protection/>
    </xf>
    <xf numFmtId="165" fontId="1" fillId="8" borderId="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1" fillId="5" borderId="1" xfId="0" applyNumberFormat="1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/>
      <protection/>
    </xf>
    <xf numFmtId="0" fontId="1" fillId="9" borderId="1" xfId="0" applyFont="1" applyFill="1" applyBorder="1" applyAlignment="1" applyProtection="1">
      <alignment horizontal="center"/>
      <protection/>
    </xf>
    <xf numFmtId="164" fontId="1" fillId="9" borderId="1" xfId="0" applyNumberFormat="1" applyFont="1" applyFill="1" applyBorder="1" applyAlignment="1" applyProtection="1">
      <alignment horizontal="center" vertical="top" wrapText="1"/>
      <protection/>
    </xf>
    <xf numFmtId="164" fontId="1" fillId="9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1" fillId="8" borderId="7" xfId="0" applyNumberFormat="1" applyFont="1" applyFill="1" applyBorder="1" applyAlignment="1" applyProtection="1">
      <alignment horizontal="center"/>
      <protection/>
    </xf>
    <xf numFmtId="2" fontId="1" fillId="8" borderId="3" xfId="0" applyNumberFormat="1" applyFont="1" applyFill="1" applyBorder="1" applyAlignment="1" applyProtection="1">
      <alignment horizontal="center"/>
      <protection/>
    </xf>
    <xf numFmtId="1" fontId="1" fillId="8" borderId="7" xfId="0" applyNumberFormat="1" applyFont="1" applyFill="1" applyBorder="1" applyAlignment="1" applyProtection="1">
      <alignment horizontal="center"/>
      <protection/>
    </xf>
    <xf numFmtId="1" fontId="1" fillId="8" borderId="3" xfId="0" applyNumberFormat="1" applyFont="1" applyFill="1" applyBorder="1" applyAlignment="1" applyProtection="1">
      <alignment horizontal="center"/>
      <protection/>
    </xf>
    <xf numFmtId="0" fontId="1" fillId="8" borderId="8" xfId="0" applyFont="1" applyFill="1" applyBorder="1" applyAlignment="1" applyProtection="1">
      <alignment horizontal="center"/>
      <protection/>
    </xf>
    <xf numFmtId="0" fontId="1" fillId="8" borderId="9" xfId="0" applyFont="1" applyFill="1" applyBorder="1" applyAlignment="1" applyProtection="1">
      <alignment horizontal="center"/>
      <protection/>
    </xf>
    <xf numFmtId="0" fontId="1" fillId="8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0" fillId="8" borderId="5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5" borderId="4" xfId="0" applyFon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3" borderId="0" xfId="0" applyFill="1" applyAlignment="1">
      <alignment/>
    </xf>
    <xf numFmtId="2" fontId="1" fillId="9" borderId="1" xfId="0" applyNumberFormat="1" applyFont="1" applyFill="1" applyBorder="1" applyAlignment="1" applyProtection="1">
      <alignment horizontal="center"/>
      <protection/>
    </xf>
    <xf numFmtId="2" fontId="1" fillId="7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1" fillId="4" borderId="1" xfId="0" applyNumberFormat="1" applyFont="1" applyFill="1" applyBorder="1" applyAlignment="1" applyProtection="1">
      <alignment horizontal="center"/>
      <protection/>
    </xf>
    <xf numFmtId="164" fontId="1" fillId="4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2" fillId="3" borderId="0" xfId="0" applyFont="1" applyFill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1" fillId="7" borderId="6" xfId="0" applyFont="1" applyFill="1" applyBorder="1" applyAlignment="1" applyProtection="1">
      <alignment horizontal="center" vertical="center"/>
      <protection/>
    </xf>
    <xf numFmtId="0" fontId="0" fillId="7" borderId="6" xfId="0" applyFill="1" applyBorder="1" applyAlignment="1">
      <alignment horizontal="center" vertical="center"/>
    </xf>
    <xf numFmtId="0" fontId="1" fillId="6" borderId="0" xfId="0" applyFont="1" applyFill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3" borderId="0" xfId="0" applyFont="1" applyFill="1" applyAlignment="1" applyProtection="1">
      <alignment horizontal="left" vertical="center"/>
      <protection/>
    </xf>
    <xf numFmtId="0" fontId="1" fillId="5" borderId="0" xfId="0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3" borderId="0" xfId="0" applyFont="1" applyFill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1" fillId="8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8" borderId="15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1" fillId="8" borderId="18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" fillId="8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7" borderId="4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64" fontId="1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164" fontId="1" fillId="4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6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5" fillId="3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workbookViewId="0" topLeftCell="A1">
      <selection activeCell="Q45" sqref="Q45"/>
    </sheetView>
  </sheetViews>
  <sheetFormatPr defaultColWidth="9.140625" defaultRowHeight="12.75"/>
  <cols>
    <col min="2" max="2" width="9.7109375" style="0" customWidth="1"/>
  </cols>
  <sheetData>
    <row r="1" spans="1:16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3">
      <c r="A3" s="82" t="s">
        <v>135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33">
      <c r="A4" s="82" t="s">
        <v>134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7">
      <c r="A6" s="84" t="s">
        <v>92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27">
      <c r="A7" s="84" t="s">
        <v>91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86" t="s">
        <v>62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85" t="s">
        <v>136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2.75">
      <c r="A13" s="85" t="s">
        <v>96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2.75">
      <c r="A14" s="28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2.75">
      <c r="A15" s="85" t="s">
        <v>40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2.75">
      <c r="A16" s="85" t="s">
        <v>93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12.75">
      <c r="A17" s="8"/>
      <c r="B17" s="8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8"/>
      <c r="N17" s="8"/>
      <c r="O17" s="8"/>
      <c r="P17" s="8"/>
    </row>
    <row r="18" spans="1:16" ht="12.75">
      <c r="A18" s="85" t="s">
        <v>94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2.75">
      <c r="A19" s="85" t="s">
        <v>95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2.75">
      <c r="A20" s="8"/>
      <c r="B20" s="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8"/>
      <c r="N20" s="8"/>
      <c r="O20" s="8"/>
      <c r="P20" s="8"/>
    </row>
    <row r="21" spans="1:16" ht="12.75">
      <c r="A21" s="8"/>
      <c r="B21" s="62" t="s">
        <v>41</v>
      </c>
      <c r="C21" s="32" t="s">
        <v>72</v>
      </c>
      <c r="D21" s="32"/>
      <c r="E21" s="32"/>
      <c r="F21" s="32"/>
      <c r="G21" s="32"/>
      <c r="H21" s="32"/>
      <c r="I21" s="32"/>
      <c r="J21" s="32"/>
      <c r="K21" s="32"/>
      <c r="L21" s="32"/>
      <c r="M21" s="8"/>
      <c r="N21" s="8"/>
      <c r="O21" s="8"/>
      <c r="P21" s="8"/>
    </row>
    <row r="22" spans="1:16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4.25" thickBot="1" thickTop="1">
      <c r="A23" s="8"/>
      <c r="B23" s="63" t="s">
        <v>42</v>
      </c>
      <c r="C23" s="64"/>
      <c r="D23" s="65" t="s">
        <v>43</v>
      </c>
      <c r="E23" s="62"/>
      <c r="F23" s="62"/>
      <c r="G23" s="62"/>
      <c r="H23" s="62"/>
      <c r="I23" s="62"/>
      <c r="J23" s="62"/>
      <c r="K23" s="62"/>
      <c r="L23" s="62"/>
      <c r="M23" s="8"/>
      <c r="N23" s="8"/>
      <c r="O23" s="8"/>
      <c r="P23" s="8"/>
    </row>
    <row r="24" spans="1:16" ht="13.5" thickTop="1">
      <c r="A24" s="8"/>
      <c r="B24" s="8"/>
      <c r="C24" s="8"/>
      <c r="D24" s="66" t="s">
        <v>44</v>
      </c>
      <c r="E24" s="66"/>
      <c r="F24" s="66"/>
      <c r="G24" s="66"/>
      <c r="H24" s="66"/>
      <c r="I24" s="66"/>
      <c r="J24" s="66"/>
      <c r="K24" s="66"/>
      <c r="L24" s="66"/>
      <c r="M24" s="8"/>
      <c r="N24" s="8"/>
      <c r="O24" s="8"/>
      <c r="P24" s="8"/>
    </row>
    <row r="25" spans="1:16" ht="13.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4.25" thickBot="1" thickTop="1">
      <c r="A26" s="8"/>
      <c r="B26" s="67" t="s">
        <v>46</v>
      </c>
      <c r="C26" s="68"/>
      <c r="D26" s="62" t="s">
        <v>45</v>
      </c>
      <c r="E26" s="62"/>
      <c r="F26" s="62"/>
      <c r="G26" s="62"/>
      <c r="H26" s="62"/>
      <c r="I26" s="62"/>
      <c r="J26" s="62"/>
      <c r="K26" s="62"/>
      <c r="L26" s="62"/>
      <c r="M26" s="8"/>
      <c r="N26" s="8"/>
      <c r="O26" s="8"/>
      <c r="P26" s="8"/>
    </row>
    <row r="27" spans="1:16" ht="13.5" thickTop="1">
      <c r="A27" s="8"/>
      <c r="B27" s="8"/>
      <c r="C27" s="8"/>
      <c r="D27" s="66" t="s">
        <v>82</v>
      </c>
      <c r="E27" s="66"/>
      <c r="F27" s="66"/>
      <c r="G27" s="66"/>
      <c r="H27" s="66"/>
      <c r="I27" s="66"/>
      <c r="J27" s="66"/>
      <c r="K27" s="66"/>
      <c r="L27" s="66"/>
      <c r="M27" s="8"/>
      <c r="N27" s="8"/>
      <c r="O27" s="8"/>
      <c r="P27" s="8"/>
    </row>
    <row r="28" spans="1:16" ht="13.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4.25" thickBot="1" thickTop="1">
      <c r="A29" s="8"/>
      <c r="B29" s="69" t="s">
        <v>47</v>
      </c>
      <c r="C29" s="70"/>
      <c r="D29" s="62" t="s">
        <v>49</v>
      </c>
      <c r="E29" s="32"/>
      <c r="F29" s="32"/>
      <c r="G29" s="32"/>
      <c r="H29" s="32"/>
      <c r="I29" s="32"/>
      <c r="J29" s="32"/>
      <c r="K29" s="32"/>
      <c r="L29" s="32"/>
      <c r="M29" s="8"/>
      <c r="N29" s="8"/>
      <c r="O29" s="8"/>
      <c r="P29" s="8"/>
    </row>
    <row r="30" spans="1:16" ht="13.5" thickTop="1">
      <c r="A30" s="8"/>
      <c r="B30" s="8"/>
      <c r="C30" s="8"/>
      <c r="D30" s="62" t="s">
        <v>50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3.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4.25" thickBot="1" thickTop="1">
      <c r="A32" s="71"/>
      <c r="B32" s="72" t="s">
        <v>48</v>
      </c>
      <c r="C32" s="73"/>
      <c r="D32" s="62" t="s">
        <v>71</v>
      </c>
      <c r="E32" s="32"/>
      <c r="F32" s="32"/>
      <c r="G32" s="32"/>
      <c r="H32" s="32"/>
      <c r="I32" s="32"/>
      <c r="J32" s="32"/>
      <c r="K32" s="32"/>
      <c r="L32" s="32"/>
      <c r="M32" s="32"/>
      <c r="N32" s="8"/>
      <c r="O32" s="8"/>
      <c r="P32" s="8"/>
    </row>
    <row r="33" spans="1:16" ht="13.5" thickTop="1">
      <c r="A33" s="8"/>
      <c r="B33" s="8"/>
      <c r="C33" s="8"/>
      <c r="D33" s="66" t="s">
        <v>52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8"/>
      <c r="B34" s="8"/>
      <c r="C34" s="8"/>
      <c r="D34" s="66" t="s">
        <v>53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66" t="s">
        <v>51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66" t="s">
        <v>54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8"/>
      <c r="B37" s="8"/>
      <c r="C37" s="8"/>
      <c r="D37" s="66" t="s">
        <v>55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8"/>
      <c r="B39" s="74" t="s">
        <v>56</v>
      </c>
      <c r="C39" s="8" t="s">
        <v>73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8"/>
      <c r="B40" s="8"/>
      <c r="C40" s="8" t="s">
        <v>63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8"/>
      <c r="B41" s="8"/>
      <c r="C41" s="8" t="s">
        <v>74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8"/>
      <c r="B42" s="8"/>
      <c r="C42" s="8" t="s">
        <v>75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8"/>
      <c r="B43" s="8"/>
      <c r="C43" s="8" t="s">
        <v>65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8"/>
      <c r="B44" s="8"/>
      <c r="C44" s="8" t="s">
        <v>66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8"/>
      <c r="B46" s="8"/>
      <c r="C46" s="8" t="s">
        <v>64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8"/>
      <c r="B47" s="8"/>
      <c r="C47" s="8" t="s">
        <v>67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 t="s">
        <v>97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 t="s">
        <v>57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 t="s">
        <v>58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 t="s">
        <v>59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74" t="s">
        <v>60</v>
      </c>
      <c r="C54" s="8" t="s">
        <v>76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 t="s">
        <v>70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 t="s">
        <v>68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 t="s">
        <v>69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 t="s">
        <v>61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 t="s">
        <v>81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 t="s">
        <v>77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 t="s">
        <v>80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 t="s">
        <v>78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 t="s">
        <v>79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 t="s">
        <v>98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 t="s">
        <v>99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62" t="s">
        <v>137</v>
      </c>
      <c r="M70" s="3"/>
      <c r="N70" s="3"/>
      <c r="O70" s="3"/>
    </row>
  </sheetData>
  <sheetProtection sheet="1" objects="1" scenarios="1"/>
  <mergeCells count="11">
    <mergeCell ref="A16:P16"/>
    <mergeCell ref="A18:P18"/>
    <mergeCell ref="A19:P19"/>
    <mergeCell ref="A10:P10"/>
    <mergeCell ref="A12:P12"/>
    <mergeCell ref="A13:P13"/>
    <mergeCell ref="A15:P15"/>
    <mergeCell ref="A3:P3"/>
    <mergeCell ref="A4:P4"/>
    <mergeCell ref="A6:P6"/>
    <mergeCell ref="A7:P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22.7109375" style="0" customWidth="1"/>
    <col min="2" max="2" width="10.7109375" style="0" customWidth="1"/>
    <col min="3" max="3" width="22.7109375" style="0" customWidth="1"/>
    <col min="4" max="4" width="20.7109375" style="0" customWidth="1"/>
    <col min="5" max="5" width="3.7109375" style="0" customWidth="1"/>
    <col min="6" max="6" width="18.7109375" style="0" customWidth="1"/>
    <col min="7" max="9" width="13.7109375" style="0" customWidth="1"/>
    <col min="10" max="10" width="2.7109375" style="0" customWidth="1"/>
    <col min="11" max="11" width="4.7109375" style="0" customWidth="1"/>
  </cols>
  <sheetData>
    <row r="1" spans="1:11" ht="18">
      <c r="A1" s="100" t="s">
        <v>139</v>
      </c>
      <c r="B1" s="81"/>
      <c r="C1" s="81"/>
      <c r="D1" s="81"/>
      <c r="E1" s="81"/>
      <c r="F1" s="81"/>
      <c r="G1" s="81"/>
      <c r="H1" s="81"/>
      <c r="I1" s="81"/>
      <c r="J1" s="8"/>
      <c r="K1" s="8"/>
    </row>
    <row r="2" spans="1:11" ht="12.75">
      <c r="A2" s="9"/>
      <c r="B2" s="9"/>
      <c r="C2" s="9"/>
      <c r="D2" s="1"/>
      <c r="E2" s="30"/>
      <c r="F2" s="52"/>
      <c r="G2" s="52"/>
      <c r="H2" s="30"/>
      <c r="I2" s="30"/>
      <c r="J2" s="53"/>
      <c r="K2" s="8"/>
    </row>
    <row r="3" spans="1:11" ht="12.75">
      <c r="A3" s="90" t="s">
        <v>133</v>
      </c>
      <c r="B3" s="81"/>
      <c r="C3" s="81"/>
      <c r="D3" s="1"/>
      <c r="E3" s="30"/>
      <c r="F3" s="101" t="s">
        <v>110</v>
      </c>
      <c r="G3" s="89"/>
      <c r="H3" s="89"/>
      <c r="I3" s="89"/>
      <c r="J3" s="53"/>
      <c r="K3" s="8"/>
    </row>
    <row r="4" spans="1:11" ht="19.5" thickBot="1">
      <c r="A4" s="11" t="s">
        <v>125</v>
      </c>
      <c r="B4" s="7"/>
      <c r="C4" s="7"/>
      <c r="D4" s="1"/>
      <c r="E4" s="53"/>
      <c r="F4" s="101" t="s">
        <v>111</v>
      </c>
      <c r="G4" s="89"/>
      <c r="H4" s="89"/>
      <c r="I4" s="89"/>
      <c r="J4" s="53"/>
      <c r="K4" s="8"/>
    </row>
    <row r="5" spans="1:11" ht="14.25" thickBot="1" thickTop="1">
      <c r="A5" s="90" t="s">
        <v>126</v>
      </c>
      <c r="B5" s="81"/>
      <c r="C5" s="81"/>
      <c r="D5" s="1"/>
      <c r="E5" s="53"/>
      <c r="F5" s="19" t="s">
        <v>38</v>
      </c>
      <c r="G5" s="77">
        <f>((factor_luminosity_of_sun*luminosity_of_sun)/(4*(4*3.141593*POWER(distance_black_body*149600000000,2))))</f>
        <v>341.79307068800523</v>
      </c>
      <c r="H5" s="19" t="s">
        <v>39</v>
      </c>
      <c r="I5" s="77">
        <f>((factor_luminosity_of_sun*luminosity_of_sun)/((4*3.141593*POWER(distance_black_body*149600000000,2))))</f>
        <v>1367.172282752021</v>
      </c>
      <c r="J5" s="53"/>
      <c r="K5" s="8"/>
    </row>
    <row r="6" spans="1:11" ht="13.5" thickTop="1">
      <c r="A6" s="90" t="s">
        <v>30</v>
      </c>
      <c r="B6" s="81"/>
      <c r="C6" s="81"/>
      <c r="D6" s="1"/>
      <c r="E6" s="1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1"/>
      <c r="E7" s="1"/>
      <c r="F7" s="1"/>
      <c r="G7" s="21"/>
      <c r="H7" s="1"/>
      <c r="I7" s="1"/>
      <c r="J7" s="8"/>
      <c r="K7" s="8"/>
    </row>
    <row r="8" spans="1:11" ht="13.5" thickBot="1">
      <c r="A8" s="97" t="s">
        <v>118</v>
      </c>
      <c r="B8" s="89"/>
      <c r="C8" s="89"/>
      <c r="D8" s="18"/>
      <c r="E8" s="91" t="s">
        <v>18</v>
      </c>
      <c r="F8" s="92"/>
      <c r="G8" s="95" t="s">
        <v>112</v>
      </c>
      <c r="H8" s="96"/>
      <c r="I8" s="96"/>
      <c r="J8" s="8"/>
      <c r="K8" s="8"/>
    </row>
    <row r="9" spans="1:11" s="2" customFormat="1" ht="15.75" thickBot="1" thickTop="1">
      <c r="A9" s="16"/>
      <c r="B9" s="5">
        <v>1</v>
      </c>
      <c r="C9" s="20"/>
      <c r="D9" s="18"/>
      <c r="E9" s="93" t="s">
        <v>19</v>
      </c>
      <c r="F9" s="94"/>
      <c r="G9" s="23" t="s">
        <v>0</v>
      </c>
      <c r="H9" s="24" t="s">
        <v>1</v>
      </c>
      <c r="I9" s="25" t="s">
        <v>2</v>
      </c>
      <c r="J9" s="1"/>
      <c r="K9" s="1"/>
    </row>
    <row r="10" spans="1:11" ht="14.25" thickBot="1" thickTop="1">
      <c r="A10" s="93" t="s">
        <v>31</v>
      </c>
      <c r="B10" s="81"/>
      <c r="C10" s="81"/>
      <c r="D10" s="81"/>
      <c r="E10" s="18"/>
      <c r="F10" s="45" t="s">
        <v>36</v>
      </c>
      <c r="G10" s="26">
        <f>(POWER((4*solar_insolation)/(4*(0.0000000567)),0.25))</f>
        <v>278.64101839316413</v>
      </c>
      <c r="H10" s="27">
        <f>(G10-273.15)</f>
        <v>5.491018393164154</v>
      </c>
      <c r="I10" s="27">
        <f>(((9/5)*H10)+32)</f>
        <v>41.88383310769548</v>
      </c>
      <c r="J10" s="8"/>
      <c r="K10" s="8"/>
    </row>
    <row r="11" spans="1:11" ht="13.5" thickTop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 thickBot="1">
      <c r="A12" s="97" t="s">
        <v>119</v>
      </c>
      <c r="B12" s="89"/>
      <c r="C12" s="89"/>
      <c r="D12" s="1"/>
      <c r="E12" s="1"/>
      <c r="F12" s="8"/>
      <c r="G12" s="8"/>
      <c r="H12" s="8"/>
      <c r="I12" s="8"/>
      <c r="J12" s="8"/>
      <c r="K12" s="8"/>
    </row>
    <row r="13" spans="1:11" s="2" customFormat="1" ht="14.25" thickBot="1" thickTop="1">
      <c r="A13" s="17"/>
      <c r="B13" s="6">
        <v>1</v>
      </c>
      <c r="C13" s="17"/>
      <c r="D13" s="8"/>
      <c r="E13" s="8"/>
      <c r="F13" s="102" t="s">
        <v>127</v>
      </c>
      <c r="G13" s="103"/>
      <c r="H13" s="103"/>
      <c r="I13" s="1"/>
      <c r="J13" s="8"/>
      <c r="K13" s="1"/>
    </row>
    <row r="14" spans="1:11" ht="13.5" thickTop="1">
      <c r="A14" s="8"/>
      <c r="B14" s="8"/>
      <c r="C14" s="8"/>
      <c r="D14" s="8"/>
      <c r="E14" s="8"/>
      <c r="F14" s="90" t="s">
        <v>100</v>
      </c>
      <c r="G14" s="81"/>
      <c r="H14" s="81"/>
      <c r="I14" s="8"/>
      <c r="J14" s="8"/>
      <c r="K14" s="8"/>
    </row>
    <row r="15" spans="1:11" ht="13.5" thickBot="1">
      <c r="A15" s="98" t="s">
        <v>120</v>
      </c>
      <c r="B15" s="89"/>
      <c r="C15" s="29" t="s">
        <v>32</v>
      </c>
      <c r="D15" s="30"/>
      <c r="E15" s="30"/>
      <c r="F15" s="8"/>
      <c r="G15" s="8"/>
      <c r="H15" s="8"/>
      <c r="I15" s="8"/>
      <c r="J15" s="1"/>
      <c r="K15" s="8"/>
    </row>
    <row r="16" spans="1:11" ht="14.25" thickBot="1" thickTop="1">
      <c r="A16" s="98" t="s">
        <v>121</v>
      </c>
      <c r="B16" s="99"/>
      <c r="C16" s="31">
        <v>3.845E+26</v>
      </c>
      <c r="D16" s="30"/>
      <c r="E16" s="30"/>
      <c r="F16" s="8"/>
      <c r="G16" s="8"/>
      <c r="H16" s="8"/>
      <c r="I16" s="8"/>
      <c r="J16" s="8"/>
      <c r="K16" s="8"/>
    </row>
    <row r="17" spans="1:11" ht="14.25" thickTop="1">
      <c r="A17" s="88" t="s">
        <v>128</v>
      </c>
      <c r="B17" s="89"/>
      <c r="C17" s="89"/>
      <c r="D17" s="8"/>
      <c r="E17" s="8"/>
      <c r="F17" s="8"/>
      <c r="G17" s="8"/>
      <c r="H17" s="8"/>
      <c r="I17" s="1"/>
      <c r="J17" s="1"/>
      <c r="K17" s="8"/>
    </row>
    <row r="18" spans="1:11" ht="13.5" thickBot="1">
      <c r="A18" s="8"/>
      <c r="B18" s="8"/>
      <c r="C18" s="8"/>
      <c r="D18" s="8"/>
      <c r="E18" s="8"/>
      <c r="F18" s="8"/>
      <c r="G18" s="8"/>
      <c r="H18" s="8"/>
      <c r="I18" s="8"/>
      <c r="K18" s="8"/>
    </row>
    <row r="19" spans="1:9" ht="13.5" thickTop="1">
      <c r="A19" s="98" t="s">
        <v>122</v>
      </c>
      <c r="B19" s="94"/>
      <c r="C19" s="33" t="s">
        <v>12</v>
      </c>
      <c r="D19" s="33" t="s">
        <v>12</v>
      </c>
      <c r="E19" s="34"/>
      <c r="F19" s="8"/>
      <c r="G19" s="8"/>
      <c r="H19" s="8"/>
      <c r="I19" s="8"/>
    </row>
    <row r="20" spans="1:9" ht="12.75">
      <c r="A20" s="98" t="s">
        <v>123</v>
      </c>
      <c r="B20" s="94"/>
      <c r="C20" s="35" t="s">
        <v>13</v>
      </c>
      <c r="D20" s="35" t="s">
        <v>13</v>
      </c>
      <c r="E20" s="34"/>
      <c r="F20" s="8"/>
      <c r="G20" s="8"/>
      <c r="H20" s="8"/>
      <c r="I20" s="8"/>
    </row>
    <row r="21" spans="1:9" ht="19.5" thickBot="1">
      <c r="A21" s="98" t="s">
        <v>124</v>
      </c>
      <c r="B21" s="94"/>
      <c r="C21" s="36" t="s">
        <v>15</v>
      </c>
      <c r="D21" s="36" t="s">
        <v>14</v>
      </c>
      <c r="E21" s="34"/>
      <c r="F21" s="8"/>
      <c r="G21" s="8"/>
      <c r="H21" s="8"/>
      <c r="I21" s="8"/>
    </row>
    <row r="22" spans="1:9" ht="13.5" thickTop="1">
      <c r="A22" s="1"/>
      <c r="B22" s="33" t="s">
        <v>3</v>
      </c>
      <c r="C22" s="37">
        <v>57.9</v>
      </c>
      <c r="D22" s="38">
        <f aca="true" t="shared" si="0" ref="D22:D30">C22/$C$24</f>
        <v>0.3870375185747928</v>
      </c>
      <c r="E22" s="39"/>
      <c r="F22" s="8"/>
      <c r="G22" s="8"/>
      <c r="H22" s="8"/>
      <c r="I22" s="8"/>
    </row>
    <row r="23" spans="1:9" ht="12.75">
      <c r="A23" s="42"/>
      <c r="B23" s="35" t="s">
        <v>4</v>
      </c>
      <c r="C23" s="40">
        <v>108.2</v>
      </c>
      <c r="D23" s="41">
        <f t="shared" si="0"/>
        <v>0.7232721849705109</v>
      </c>
      <c r="E23" s="39"/>
      <c r="F23" s="8"/>
      <c r="G23" s="8"/>
      <c r="H23" s="8"/>
      <c r="I23" s="8"/>
    </row>
    <row r="24" spans="1:9" ht="12.75">
      <c r="A24" s="42"/>
      <c r="B24" s="35" t="s">
        <v>5</v>
      </c>
      <c r="C24" s="40">
        <v>149.5979</v>
      </c>
      <c r="D24" s="54">
        <f t="shared" si="0"/>
        <v>1</v>
      </c>
      <c r="E24" s="39"/>
      <c r="F24" s="8"/>
      <c r="G24" s="8"/>
      <c r="H24" s="8"/>
      <c r="I24" s="8"/>
    </row>
    <row r="25" spans="1:9" ht="12.75">
      <c r="A25" s="42"/>
      <c r="B25" s="35" t="s">
        <v>6</v>
      </c>
      <c r="C25" s="40">
        <v>227.9</v>
      </c>
      <c r="D25" s="54">
        <f t="shared" si="0"/>
        <v>1.5234171067909374</v>
      </c>
      <c r="E25" s="39"/>
      <c r="F25" s="8"/>
      <c r="G25" s="8"/>
      <c r="H25" s="8"/>
      <c r="I25" s="8"/>
    </row>
    <row r="26" spans="1:9" ht="12.75">
      <c r="A26" s="8"/>
      <c r="B26" s="35" t="s">
        <v>7</v>
      </c>
      <c r="C26" s="40">
        <v>778.4</v>
      </c>
      <c r="D26" s="54">
        <f t="shared" si="0"/>
        <v>5.203281596867336</v>
      </c>
      <c r="E26" s="39"/>
      <c r="F26" s="8"/>
      <c r="G26" s="8"/>
      <c r="H26" s="8"/>
      <c r="I26" s="8"/>
    </row>
    <row r="27" spans="1:9" ht="12.75">
      <c r="A27" s="8"/>
      <c r="B27" s="35" t="s">
        <v>8</v>
      </c>
      <c r="C27" s="56">
        <v>1426.8</v>
      </c>
      <c r="D27" s="54">
        <f t="shared" si="0"/>
        <v>9.537567038039972</v>
      </c>
      <c r="E27" s="39"/>
      <c r="F27" s="8"/>
      <c r="G27" s="8"/>
      <c r="H27" s="8"/>
      <c r="I27" s="8"/>
    </row>
    <row r="28" spans="1:9" ht="12.75">
      <c r="A28" s="8"/>
      <c r="B28" s="35" t="s">
        <v>9</v>
      </c>
      <c r="C28" s="56">
        <v>2871</v>
      </c>
      <c r="D28" s="54">
        <f t="shared" si="0"/>
        <v>19.191445869226772</v>
      </c>
      <c r="E28" s="39"/>
      <c r="F28" s="8"/>
      <c r="G28" s="8"/>
      <c r="H28" s="8"/>
      <c r="I28" s="8"/>
    </row>
    <row r="29" spans="1:9" ht="12.75">
      <c r="A29" s="8"/>
      <c r="B29" s="35" t="s">
        <v>10</v>
      </c>
      <c r="C29" s="56">
        <v>4498.3</v>
      </c>
      <c r="D29" s="54">
        <f t="shared" si="0"/>
        <v>30.06927236278049</v>
      </c>
      <c r="E29" s="39"/>
      <c r="F29" s="8"/>
      <c r="G29" s="8"/>
      <c r="H29" s="8"/>
      <c r="I29" s="8"/>
    </row>
    <row r="30" spans="1:9" ht="13.5" thickBot="1">
      <c r="A30" s="8"/>
      <c r="B30" s="36" t="s">
        <v>11</v>
      </c>
      <c r="C30" s="57">
        <v>5906.4</v>
      </c>
      <c r="D30" s="55">
        <f t="shared" si="0"/>
        <v>39.48183764611669</v>
      </c>
      <c r="E30" s="39"/>
      <c r="F30" s="8"/>
      <c r="G30" s="8"/>
      <c r="H30" s="8"/>
      <c r="I30" s="8"/>
    </row>
    <row r="31" spans="1:11" ht="13.5" thickTop="1">
      <c r="A31" s="8"/>
      <c r="B31" s="8"/>
      <c r="C31" s="8"/>
      <c r="D31" s="8"/>
      <c r="E31" s="1"/>
      <c r="F31" s="8"/>
      <c r="G31" s="8"/>
      <c r="H31" s="8"/>
      <c r="I31" s="8"/>
      <c r="K31" s="8"/>
    </row>
    <row r="32" spans="1:14" ht="12.75">
      <c r="A32" s="8"/>
      <c r="E32" s="34"/>
      <c r="K32" s="2"/>
      <c r="L32" s="2"/>
      <c r="M32" s="2"/>
      <c r="N32" s="2"/>
    </row>
    <row r="33" spans="1:17" ht="12.75">
      <c r="A33" s="8"/>
      <c r="E33" s="34"/>
      <c r="K33" s="1"/>
      <c r="L33" s="2"/>
      <c r="M33" s="2"/>
      <c r="N33" s="2"/>
      <c r="O33" s="2"/>
      <c r="P33" s="2"/>
      <c r="Q33" s="2"/>
    </row>
    <row r="34" spans="1:11" ht="12.75" customHeight="1">
      <c r="A34" s="8"/>
      <c r="E34" s="34"/>
      <c r="K34" s="8"/>
    </row>
    <row r="35" spans="1:11" ht="12.75">
      <c r="A35" s="8"/>
      <c r="E35" s="39"/>
      <c r="K35" s="8"/>
    </row>
    <row r="36" spans="1:11" ht="12.75">
      <c r="A36" s="8"/>
      <c r="E36" s="39"/>
      <c r="K36" s="8"/>
    </row>
    <row r="37" spans="1:11" ht="12.75">
      <c r="A37" s="8"/>
      <c r="E37" s="39"/>
      <c r="K37" s="8"/>
    </row>
    <row r="38" spans="1:11" ht="12.75">
      <c r="A38" s="8"/>
      <c r="E38" s="39"/>
      <c r="K38" s="8"/>
    </row>
    <row r="39" spans="1:11" ht="12.75">
      <c r="A39" s="8"/>
      <c r="E39" s="39"/>
      <c r="K39" s="8"/>
    </row>
    <row r="40" spans="1:11" ht="12.75">
      <c r="A40" s="8"/>
      <c r="E40" s="39"/>
      <c r="K40" s="1"/>
    </row>
    <row r="41" spans="1:11" ht="12.75">
      <c r="A41" s="8"/>
      <c r="E41" s="39"/>
      <c r="G41" s="1"/>
      <c r="H41" s="1"/>
      <c r="K41" s="8"/>
    </row>
    <row r="42" spans="1:11" ht="12.75">
      <c r="A42" s="8"/>
      <c r="E42" s="39"/>
      <c r="F42" s="8"/>
      <c r="G42" s="8"/>
      <c r="H42" s="8"/>
      <c r="K42" s="8"/>
    </row>
    <row r="43" spans="1:11" ht="12.75">
      <c r="A43" s="8"/>
      <c r="E43" s="39"/>
      <c r="F43" s="8"/>
      <c r="G43" s="8"/>
      <c r="H43" s="8"/>
      <c r="K43" s="8"/>
    </row>
    <row r="44" spans="1:14" ht="12.75">
      <c r="A44" s="8"/>
      <c r="B44" s="8"/>
      <c r="C44" s="8"/>
      <c r="D44" s="8"/>
      <c r="E44" s="1"/>
      <c r="F44" s="8"/>
      <c r="G44" s="8"/>
      <c r="H44" s="8"/>
      <c r="K44" s="8"/>
      <c r="M44" s="2"/>
      <c r="N44" s="2"/>
    </row>
    <row r="45" spans="1:11" ht="12.75">
      <c r="A45" s="8"/>
      <c r="E45" s="39"/>
      <c r="F45" s="8"/>
      <c r="G45" s="8"/>
      <c r="H45" s="8"/>
      <c r="I45" s="1"/>
      <c r="J45" s="1"/>
      <c r="K45" s="8"/>
    </row>
    <row r="46" spans="1:11" ht="12.75">
      <c r="A46" s="8"/>
      <c r="E46" s="39"/>
      <c r="F46" s="8"/>
      <c r="G46" s="8"/>
      <c r="H46" s="8"/>
      <c r="I46" s="8"/>
      <c r="J46" s="8"/>
      <c r="K46" s="8"/>
    </row>
    <row r="47" spans="1:11" ht="12.75">
      <c r="A47" s="8"/>
      <c r="E47" s="39"/>
      <c r="F47" s="8"/>
      <c r="G47" s="8"/>
      <c r="H47" s="8"/>
      <c r="I47" s="8"/>
      <c r="J47" s="8"/>
      <c r="K47" s="8"/>
    </row>
    <row r="48" spans="1:11" ht="12.75">
      <c r="A48" s="8"/>
      <c r="E48" s="39"/>
      <c r="F48" s="8"/>
      <c r="G48" s="8"/>
      <c r="H48" s="8"/>
      <c r="I48" s="8"/>
      <c r="J48" s="8"/>
      <c r="K48" s="8"/>
    </row>
    <row r="49" spans="1:11" ht="12.75">
      <c r="A49" s="8"/>
      <c r="E49" s="39"/>
      <c r="F49" s="8"/>
      <c r="G49" s="8"/>
      <c r="H49" s="8"/>
      <c r="I49" s="8"/>
      <c r="J49" s="8"/>
      <c r="K49" s="8"/>
    </row>
    <row r="50" spans="1:11" ht="12.75">
      <c r="A50" s="8"/>
      <c r="E50" s="39"/>
      <c r="F50" s="8"/>
      <c r="G50" s="8"/>
      <c r="H50" s="8"/>
      <c r="I50" s="8"/>
      <c r="J50" s="8"/>
      <c r="K50" s="8"/>
    </row>
    <row r="51" spans="1:11" ht="12.75">
      <c r="A51" s="8"/>
      <c r="E51" s="39"/>
      <c r="F51" s="8"/>
      <c r="G51" s="8"/>
      <c r="H51" s="8"/>
      <c r="I51" s="8"/>
      <c r="J51" s="8"/>
      <c r="K51" s="8"/>
    </row>
    <row r="52" spans="1:11" ht="12.75">
      <c r="A52" s="8"/>
      <c r="E52" s="39"/>
      <c r="F52" s="8"/>
      <c r="G52" s="8"/>
      <c r="H52" s="8"/>
      <c r="I52" s="8"/>
      <c r="J52" s="8"/>
      <c r="K52" s="8"/>
    </row>
    <row r="53" spans="1:11" ht="12.75">
      <c r="A53" s="8"/>
      <c r="E53" s="39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I55" s="8"/>
      <c r="J55" s="8"/>
      <c r="K55" s="8"/>
    </row>
    <row r="56" spans="9:10" ht="12.75">
      <c r="I56" s="8"/>
      <c r="J56" s="8"/>
    </row>
    <row r="57" ht="12.75">
      <c r="I57" s="8"/>
    </row>
    <row r="58" ht="12.75">
      <c r="I58" s="8"/>
    </row>
  </sheetData>
  <sheetProtection sheet="1" objects="1" scenarios="1"/>
  <mergeCells count="20">
    <mergeCell ref="A19:B19"/>
    <mergeCell ref="A20:B20"/>
    <mergeCell ref="A21:B21"/>
    <mergeCell ref="A1:I1"/>
    <mergeCell ref="A3:C3"/>
    <mergeCell ref="A5:C5"/>
    <mergeCell ref="A6:C6"/>
    <mergeCell ref="F3:I3"/>
    <mergeCell ref="F4:I4"/>
    <mergeCell ref="F13:H13"/>
    <mergeCell ref="A17:C17"/>
    <mergeCell ref="F14:H14"/>
    <mergeCell ref="E8:F8"/>
    <mergeCell ref="E9:F9"/>
    <mergeCell ref="A10:D10"/>
    <mergeCell ref="G8:I8"/>
    <mergeCell ref="A8:C8"/>
    <mergeCell ref="A12:C12"/>
    <mergeCell ref="A15:B15"/>
    <mergeCell ref="A16:B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22.7109375" style="0" customWidth="1"/>
    <col min="2" max="2" width="10.7109375" style="0" customWidth="1"/>
    <col min="3" max="3" width="18.7109375" style="0" customWidth="1"/>
    <col min="4" max="4" width="6.7109375" style="0" customWidth="1"/>
    <col min="5" max="5" width="3.7109375" style="0" customWidth="1"/>
    <col min="6" max="6" width="25.7109375" style="0" customWidth="1"/>
    <col min="7" max="9" width="12.7109375" style="0" customWidth="1"/>
    <col min="10" max="10" width="3.7109375" style="0" customWidth="1"/>
  </cols>
  <sheetData>
    <row r="1" spans="1:13" ht="18">
      <c r="A1" s="100" t="s">
        <v>140</v>
      </c>
      <c r="B1" s="81"/>
      <c r="C1" s="81"/>
      <c r="D1" s="81"/>
      <c r="E1" s="81"/>
      <c r="F1" s="81"/>
      <c r="G1" s="81"/>
      <c r="H1" s="81"/>
      <c r="I1" s="81"/>
      <c r="J1" s="1"/>
      <c r="K1" s="8"/>
      <c r="L1" s="3"/>
      <c r="M1" s="3"/>
    </row>
    <row r="2" spans="1:13" ht="12.75">
      <c r="A2" s="9"/>
      <c r="B2" s="1"/>
      <c r="C2" s="1"/>
      <c r="D2" s="1"/>
      <c r="E2" s="30"/>
      <c r="F2" s="52"/>
      <c r="G2" s="52"/>
      <c r="H2" s="52"/>
      <c r="I2" s="30"/>
      <c r="J2" s="30"/>
      <c r="K2" s="8"/>
      <c r="L2" s="3"/>
      <c r="M2" s="3"/>
    </row>
    <row r="3" spans="1:13" ht="12.75">
      <c r="A3" s="90" t="s">
        <v>85</v>
      </c>
      <c r="B3" s="81"/>
      <c r="C3" s="81"/>
      <c r="D3" s="81"/>
      <c r="E3" s="30"/>
      <c r="F3" s="101" t="s">
        <v>110</v>
      </c>
      <c r="G3" s="89"/>
      <c r="H3" s="89"/>
      <c r="I3" s="89"/>
      <c r="J3" s="53"/>
      <c r="K3" s="8"/>
      <c r="L3" s="3"/>
      <c r="M3" s="3"/>
    </row>
    <row r="4" spans="1:13" ht="19.5" thickBot="1">
      <c r="A4" s="90" t="s">
        <v>86</v>
      </c>
      <c r="B4" s="81"/>
      <c r="C4" s="81"/>
      <c r="D4" s="81"/>
      <c r="E4" s="30"/>
      <c r="F4" s="101" t="s">
        <v>111</v>
      </c>
      <c r="G4" s="89"/>
      <c r="H4" s="89"/>
      <c r="I4" s="89"/>
      <c r="J4" s="53"/>
      <c r="K4" s="8"/>
      <c r="L4" s="3"/>
      <c r="M4" s="3"/>
    </row>
    <row r="5" spans="1:13" ht="14.25" thickBot="1" thickTop="1">
      <c r="A5" s="90" t="s">
        <v>87</v>
      </c>
      <c r="B5" s="81"/>
      <c r="C5" s="81"/>
      <c r="D5" s="81"/>
      <c r="E5" s="30"/>
      <c r="F5" s="19" t="s">
        <v>38</v>
      </c>
      <c r="G5" s="76">
        <f>solar_insolation</f>
        <v>341.79307068800523</v>
      </c>
      <c r="H5" s="19" t="s">
        <v>39</v>
      </c>
      <c r="I5" s="76">
        <f>solar_insolation*4</f>
        <v>1367.172282752021</v>
      </c>
      <c r="J5" s="53"/>
      <c r="K5" s="8"/>
      <c r="L5" s="3"/>
      <c r="M5" s="3"/>
    </row>
    <row r="6" spans="1:13" s="2" customFormat="1" ht="13.5" thickTop="1">
      <c r="A6" s="105" t="s">
        <v>103</v>
      </c>
      <c r="B6" s="81"/>
      <c r="C6" s="81"/>
      <c r="D6" s="81"/>
      <c r="E6" s="1"/>
      <c r="F6" s="8"/>
      <c r="G6" s="8"/>
      <c r="H6" s="8"/>
      <c r="I6" s="8"/>
      <c r="J6" s="1"/>
      <c r="K6" s="1"/>
      <c r="L6" s="4"/>
      <c r="M6" s="4"/>
    </row>
    <row r="7" spans="1:13" s="2" customFormat="1" ht="12.75">
      <c r="A7" s="106" t="s">
        <v>104</v>
      </c>
      <c r="B7" s="81"/>
      <c r="C7" s="81"/>
      <c r="D7" s="81"/>
      <c r="E7" s="1"/>
      <c r="F7" s="101" t="s">
        <v>138</v>
      </c>
      <c r="G7" s="89"/>
      <c r="H7" s="89"/>
      <c r="I7" s="89"/>
      <c r="J7" s="1"/>
      <c r="K7" s="1"/>
      <c r="L7" s="4"/>
      <c r="M7" s="4"/>
    </row>
    <row r="8" spans="1:13" s="2" customFormat="1" ht="19.5" thickBot="1">
      <c r="A8" s="42"/>
      <c r="B8" s="1"/>
      <c r="C8" s="1"/>
      <c r="D8" s="1"/>
      <c r="E8" s="1"/>
      <c r="F8" s="101" t="s">
        <v>111</v>
      </c>
      <c r="G8" s="89"/>
      <c r="H8" s="89"/>
      <c r="I8" s="89"/>
      <c r="J8" s="1"/>
      <c r="K8" s="1"/>
      <c r="L8" s="4"/>
      <c r="M8" s="4"/>
    </row>
    <row r="9" spans="1:13" ht="14.25" thickBot="1" thickTop="1">
      <c r="A9" s="101" t="s">
        <v>107</v>
      </c>
      <c r="B9" s="89"/>
      <c r="C9" s="89"/>
      <c r="D9" s="8"/>
      <c r="E9" s="8"/>
      <c r="F9" s="19" t="s">
        <v>38</v>
      </c>
      <c r="G9" s="76">
        <f>((1-albedo_planetary_average)*solar_insolation)</f>
        <v>237.20439105747562</v>
      </c>
      <c r="H9" s="19" t="s">
        <v>39</v>
      </c>
      <c r="I9" s="76">
        <f>((1-albedo_planetary_average)*solar_insolation*4)</f>
        <v>948.8175642299025</v>
      </c>
      <c r="J9" s="8"/>
      <c r="K9" s="8"/>
      <c r="L9" s="3"/>
      <c r="M9" s="3"/>
    </row>
    <row r="10" spans="1:13" ht="14.25" thickBot="1" thickTop="1">
      <c r="A10" s="14"/>
      <c r="B10" s="31">
        <f>factor_luminosity_of_sun*luminosity_of_sun</f>
        <v>3.845E+26</v>
      </c>
      <c r="C10" s="15"/>
      <c r="D10" s="1"/>
      <c r="E10" s="1"/>
      <c r="F10" s="8"/>
      <c r="G10" s="8"/>
      <c r="H10" s="8"/>
      <c r="I10" s="8"/>
      <c r="J10" s="8"/>
      <c r="K10" s="8"/>
      <c r="L10" s="3"/>
      <c r="M10" s="3"/>
    </row>
    <row r="11" spans="1:13" ht="14.25" thickBot="1" thickTop="1">
      <c r="A11" s="43"/>
      <c r="B11" s="8"/>
      <c r="C11" s="8"/>
      <c r="D11" s="8"/>
      <c r="E11" s="8"/>
      <c r="F11" s="22" t="s">
        <v>90</v>
      </c>
      <c r="G11" s="95" t="s">
        <v>112</v>
      </c>
      <c r="H11" s="96"/>
      <c r="I11" s="96"/>
      <c r="J11" s="8"/>
      <c r="K11" s="8"/>
      <c r="L11" s="3"/>
      <c r="M11" s="3"/>
    </row>
    <row r="12" spans="1:13" ht="15.75" thickBot="1" thickTop="1">
      <c r="A12" s="101" t="s">
        <v>108</v>
      </c>
      <c r="B12" s="89"/>
      <c r="C12" s="89"/>
      <c r="D12" s="8"/>
      <c r="E12" s="8"/>
      <c r="F12" s="22" t="s">
        <v>19</v>
      </c>
      <c r="G12" s="23" t="s">
        <v>0</v>
      </c>
      <c r="H12" s="24" t="s">
        <v>1</v>
      </c>
      <c r="I12" s="25" t="s">
        <v>2</v>
      </c>
      <c r="J12" s="8"/>
      <c r="K12" s="8"/>
      <c r="L12" s="3"/>
      <c r="M12" s="3"/>
    </row>
    <row r="13" spans="1:13" ht="14.25" thickBot="1" thickTop="1">
      <c r="A13" s="15"/>
      <c r="B13" s="44">
        <f>distance_black_body</f>
        <v>1</v>
      </c>
      <c r="C13" s="15"/>
      <c r="D13" s="8"/>
      <c r="E13" s="8"/>
      <c r="F13" s="45" t="s">
        <v>37</v>
      </c>
      <c r="G13" s="26">
        <f>(POWER((4*solar_insolation)/(4*(0.0000000567)),0.25))</f>
        <v>278.64101839316413</v>
      </c>
      <c r="H13" s="27">
        <f>(G13-273.15)</f>
        <v>5.491018393164154</v>
      </c>
      <c r="I13" s="27">
        <f>(((9/5)*H13)+32)</f>
        <v>41.88383310769548</v>
      </c>
      <c r="J13" s="8"/>
      <c r="K13" s="8"/>
      <c r="L13" s="3"/>
      <c r="M13" s="3"/>
    </row>
    <row r="14" spans="1:13" ht="14.25" thickBot="1" thickTop="1">
      <c r="A14" s="8"/>
      <c r="B14" s="8"/>
      <c r="C14" s="8"/>
      <c r="D14" s="8"/>
      <c r="E14" s="8"/>
      <c r="F14" s="46" t="s">
        <v>34</v>
      </c>
      <c r="G14" s="47">
        <f>(POWER(((1-albedo_planetary_average)*4*solar_insolation)/(4*(0.0000000567)),0.25))</f>
        <v>254.32257747005602</v>
      </c>
      <c r="H14" s="48">
        <f>(G14-273.15)</f>
        <v>-18.82742252994396</v>
      </c>
      <c r="I14" s="48">
        <f>(((9/5)*H14)+32)</f>
        <v>-1.889360553899131</v>
      </c>
      <c r="J14" s="8"/>
      <c r="K14" s="8"/>
      <c r="L14" s="3"/>
      <c r="M14" s="3"/>
    </row>
    <row r="15" spans="1:13" ht="14.25" thickBot="1" thickTop="1">
      <c r="A15" s="97" t="s">
        <v>109</v>
      </c>
      <c r="B15" s="89"/>
      <c r="C15" s="89"/>
      <c r="D15" s="8"/>
      <c r="E15" s="8"/>
      <c r="F15" s="8"/>
      <c r="G15" s="8"/>
      <c r="H15" s="8"/>
      <c r="I15" s="8"/>
      <c r="J15" s="8"/>
      <c r="K15" s="8"/>
      <c r="L15" s="3"/>
      <c r="M15" s="3"/>
    </row>
    <row r="16" spans="1:13" ht="14.25" thickBot="1" thickTop="1">
      <c r="A16" s="17"/>
      <c r="B16" s="6">
        <v>0.306</v>
      </c>
      <c r="C16" s="17"/>
      <c r="D16" s="8"/>
      <c r="E16" s="8"/>
      <c r="F16" s="8"/>
      <c r="G16" s="8"/>
      <c r="H16" s="8"/>
      <c r="I16" s="8"/>
      <c r="J16" s="8"/>
      <c r="K16" s="8"/>
      <c r="L16" s="3"/>
      <c r="M16" s="3"/>
    </row>
    <row r="17" spans="1:13" ht="14.25" thickBot="1" thickTop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"/>
      <c r="M17" s="3"/>
    </row>
    <row r="18" spans="1:13" ht="13.5" thickTop="1">
      <c r="A18" s="90" t="s">
        <v>117</v>
      </c>
      <c r="B18" s="81"/>
      <c r="C18" s="81"/>
      <c r="D18" s="81"/>
      <c r="E18" s="49"/>
      <c r="F18" s="104" t="s">
        <v>114</v>
      </c>
      <c r="G18" s="99"/>
      <c r="H18" s="107" t="s">
        <v>88</v>
      </c>
      <c r="I18" s="108"/>
      <c r="J18" s="8"/>
      <c r="K18" s="8"/>
      <c r="L18" s="3"/>
      <c r="M18" s="3"/>
    </row>
    <row r="19" spans="1:13" ht="12.75">
      <c r="A19" s="90" t="s">
        <v>29</v>
      </c>
      <c r="B19" s="81"/>
      <c r="C19" s="81"/>
      <c r="D19" s="81"/>
      <c r="E19" s="49"/>
      <c r="F19" s="104" t="s">
        <v>115</v>
      </c>
      <c r="G19" s="99"/>
      <c r="H19" s="109" t="s">
        <v>17</v>
      </c>
      <c r="I19" s="110"/>
      <c r="J19" s="8"/>
      <c r="K19" s="8"/>
      <c r="L19" s="3"/>
      <c r="M19" s="3"/>
    </row>
    <row r="20" spans="1:13" ht="13.5" thickBot="1">
      <c r="A20" s="90" t="s">
        <v>89</v>
      </c>
      <c r="B20" s="81"/>
      <c r="C20" s="81"/>
      <c r="D20" s="81"/>
      <c r="E20" s="49"/>
      <c r="F20" s="104" t="s">
        <v>116</v>
      </c>
      <c r="G20" s="99"/>
      <c r="H20" s="109" t="s">
        <v>16</v>
      </c>
      <c r="I20" s="110"/>
      <c r="J20" s="8"/>
      <c r="K20" s="8"/>
      <c r="L20" s="3"/>
      <c r="M20" s="3"/>
    </row>
    <row r="21" spans="1:13" ht="13.5" thickTop="1">
      <c r="A21" s="90" t="s">
        <v>28</v>
      </c>
      <c r="B21" s="81"/>
      <c r="C21" s="81"/>
      <c r="D21" s="81"/>
      <c r="E21" s="49"/>
      <c r="F21" s="8"/>
      <c r="G21" s="59" t="s">
        <v>3</v>
      </c>
      <c r="H21" s="111">
        <v>0.11</v>
      </c>
      <c r="I21" s="112"/>
      <c r="J21" s="8"/>
      <c r="K21" s="8"/>
      <c r="L21" s="3"/>
      <c r="M21" s="3"/>
    </row>
    <row r="22" spans="1:13" ht="12.75">
      <c r="A22" s="90" t="s">
        <v>113</v>
      </c>
      <c r="B22" s="81"/>
      <c r="C22" s="81"/>
      <c r="D22" s="81"/>
      <c r="E22" s="49"/>
      <c r="F22" s="8"/>
      <c r="G22" s="60" t="s">
        <v>4</v>
      </c>
      <c r="H22" s="113">
        <v>0.76</v>
      </c>
      <c r="I22" s="114"/>
      <c r="J22" s="8"/>
      <c r="K22" s="8"/>
      <c r="L22" s="3"/>
      <c r="M22" s="3"/>
    </row>
    <row r="23" spans="1:13" ht="12.75">
      <c r="A23" s="42"/>
      <c r="B23" s="42"/>
      <c r="C23" s="42"/>
      <c r="D23" s="50"/>
      <c r="E23" s="50"/>
      <c r="F23" s="8"/>
      <c r="G23" s="60" t="s">
        <v>5</v>
      </c>
      <c r="H23" s="113">
        <v>0.306</v>
      </c>
      <c r="I23" s="114"/>
      <c r="J23" s="8"/>
      <c r="K23" s="8"/>
      <c r="L23" s="3"/>
      <c r="M23" s="3"/>
    </row>
    <row r="24" spans="1:13" ht="12.75">
      <c r="A24" s="8"/>
      <c r="B24" s="8"/>
      <c r="C24" s="8"/>
      <c r="D24" s="50"/>
      <c r="E24" s="50"/>
      <c r="F24" s="8"/>
      <c r="G24" s="60" t="s">
        <v>6</v>
      </c>
      <c r="H24" s="113">
        <v>0.25</v>
      </c>
      <c r="I24" s="114"/>
      <c r="J24" s="8"/>
      <c r="K24" s="8"/>
      <c r="L24" s="3"/>
      <c r="M24" s="3"/>
    </row>
    <row r="25" spans="1:13" ht="12.75">
      <c r="A25" s="8"/>
      <c r="B25" s="8"/>
      <c r="C25" s="8"/>
      <c r="D25" s="50"/>
      <c r="E25" s="50"/>
      <c r="F25" s="8"/>
      <c r="G25" s="60" t="s">
        <v>7</v>
      </c>
      <c r="H25" s="113">
        <v>0.34</v>
      </c>
      <c r="I25" s="114"/>
      <c r="J25" s="8"/>
      <c r="K25" s="8"/>
      <c r="L25" s="3"/>
      <c r="M25" s="3"/>
    </row>
    <row r="26" spans="1:13" ht="12.75">
      <c r="A26" s="8"/>
      <c r="B26" s="8"/>
      <c r="C26" s="8"/>
      <c r="D26" s="8"/>
      <c r="E26" s="8"/>
      <c r="F26" s="8"/>
      <c r="G26" s="60" t="s">
        <v>8</v>
      </c>
      <c r="H26" s="113">
        <v>0.34</v>
      </c>
      <c r="I26" s="114"/>
      <c r="J26" s="8"/>
      <c r="K26" s="8"/>
      <c r="L26" s="3"/>
      <c r="M26" s="3"/>
    </row>
    <row r="27" spans="1:13" ht="12.75">
      <c r="A27" s="8"/>
      <c r="B27" s="8"/>
      <c r="C27" s="8"/>
      <c r="D27" s="8"/>
      <c r="E27" s="8"/>
      <c r="F27" s="8"/>
      <c r="G27" s="60" t="s">
        <v>9</v>
      </c>
      <c r="H27" s="113">
        <v>0.3</v>
      </c>
      <c r="I27" s="114"/>
      <c r="J27" s="8"/>
      <c r="K27" s="8"/>
      <c r="L27" s="3"/>
      <c r="M27" s="3"/>
    </row>
    <row r="28" spans="1:13" ht="12.75">
      <c r="A28" s="8"/>
      <c r="B28" s="8"/>
      <c r="C28" s="8"/>
      <c r="D28" s="8"/>
      <c r="E28" s="8"/>
      <c r="F28" s="8"/>
      <c r="G28" s="60" t="s">
        <v>10</v>
      </c>
      <c r="H28" s="113">
        <v>0.29</v>
      </c>
      <c r="I28" s="114"/>
      <c r="J28" s="8"/>
      <c r="K28" s="8"/>
      <c r="L28" s="3"/>
      <c r="M28" s="3"/>
    </row>
    <row r="29" spans="1:13" ht="13.5" thickBot="1">
      <c r="A29" s="8"/>
      <c r="B29" s="8"/>
      <c r="C29" s="8"/>
      <c r="D29" s="8"/>
      <c r="E29" s="8"/>
      <c r="F29" s="8"/>
      <c r="G29" s="58" t="s">
        <v>11</v>
      </c>
      <c r="H29" s="115">
        <v>0.3</v>
      </c>
      <c r="I29" s="116"/>
      <c r="J29" s="8"/>
      <c r="K29" s="8"/>
      <c r="L29" s="3"/>
      <c r="M29" s="3"/>
    </row>
    <row r="30" spans="1:13" ht="13.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3"/>
      <c r="M30" s="3"/>
    </row>
    <row r="31" spans="4:13" ht="12.75">
      <c r="D31" s="8"/>
      <c r="E31" s="8"/>
      <c r="F31" s="11" t="s">
        <v>83</v>
      </c>
      <c r="G31" s="7"/>
      <c r="H31" s="7"/>
      <c r="I31" s="7"/>
      <c r="J31" s="75"/>
      <c r="K31" s="8"/>
      <c r="L31" s="3"/>
      <c r="M31" s="3"/>
    </row>
    <row r="32" spans="4:13" ht="12.75">
      <c r="D32" s="8"/>
      <c r="E32" s="8"/>
      <c r="K32" s="8"/>
      <c r="L32" s="3"/>
      <c r="M32" s="3"/>
    </row>
    <row r="33" spans="4:13" ht="12.75">
      <c r="D33" s="8"/>
      <c r="E33" s="8"/>
      <c r="K33" s="8"/>
      <c r="L33" s="3"/>
      <c r="M33" s="3"/>
    </row>
    <row r="34" spans="4:13" ht="12.75">
      <c r="D34" s="8"/>
      <c r="E34" s="8"/>
      <c r="K34" s="8"/>
      <c r="L34" s="3"/>
      <c r="M34" s="3"/>
    </row>
    <row r="35" spans="1:13" ht="12.75">
      <c r="A35" s="8"/>
      <c r="B35" s="8"/>
      <c r="C35" s="28"/>
      <c r="D35" s="8"/>
      <c r="E35" s="8"/>
      <c r="K35" s="8"/>
      <c r="L35" s="3"/>
      <c r="M35" s="3"/>
    </row>
    <row r="36" spans="1:13" ht="12.75">
      <c r="A36" s="8"/>
      <c r="B36" s="8"/>
      <c r="C36" s="8"/>
      <c r="D36" s="8"/>
      <c r="E36" s="8"/>
      <c r="K36" s="8"/>
      <c r="L36" s="3"/>
      <c r="M36" s="3"/>
    </row>
    <row r="37" spans="1:13" ht="12.75">
      <c r="A37" s="8"/>
      <c r="B37" s="8"/>
      <c r="C37" s="8"/>
      <c r="D37" s="8"/>
      <c r="E37" s="8"/>
      <c r="K37" s="8"/>
      <c r="L37" s="3"/>
      <c r="M37" s="3"/>
    </row>
    <row r="38" spans="1:13" ht="12.75">
      <c r="A38" s="8"/>
      <c r="B38" s="8"/>
      <c r="C38" s="8"/>
      <c r="D38" s="28"/>
      <c r="E38" s="28"/>
      <c r="K38" s="8"/>
      <c r="L38" s="3"/>
      <c r="M38" s="3"/>
    </row>
    <row r="39" spans="1:13" ht="12.75">
      <c r="A39" s="8"/>
      <c r="B39" s="8"/>
      <c r="C39" s="8"/>
      <c r="D39" s="51"/>
      <c r="E39" s="51"/>
      <c r="F39" s="8"/>
      <c r="G39" s="8"/>
      <c r="H39" s="8"/>
      <c r="I39" s="8"/>
      <c r="K39" s="8"/>
      <c r="L39" s="3"/>
      <c r="M39" s="3"/>
    </row>
    <row r="40" spans="1:13" ht="12.75">
      <c r="A40" s="8"/>
      <c r="B40" s="8"/>
      <c r="C40" s="8"/>
      <c r="D40" s="8"/>
      <c r="E40" s="8"/>
      <c r="K40" s="8"/>
      <c r="L40" s="3"/>
      <c r="M40" s="3"/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3"/>
      <c r="M41" s="3"/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1"/>
      <c r="K42" s="8"/>
      <c r="L42" s="3"/>
      <c r="M42" s="3"/>
    </row>
    <row r="43" spans="1:13" ht="12.75">
      <c r="A43" s="8"/>
      <c r="B43" s="8"/>
      <c r="C43" s="8"/>
      <c r="D43" s="8"/>
      <c r="E43" s="8"/>
      <c r="F43" s="3"/>
      <c r="G43" s="3"/>
      <c r="H43" s="3"/>
      <c r="I43" s="3"/>
      <c r="J43" s="1"/>
      <c r="K43" s="1"/>
      <c r="M43" s="3"/>
    </row>
    <row r="44" spans="1:13" ht="12.75">
      <c r="A44" s="8"/>
      <c r="B44" s="8"/>
      <c r="C44" s="8"/>
      <c r="D44" s="8"/>
      <c r="E44" s="8"/>
      <c r="F44" s="3"/>
      <c r="G44" s="3"/>
      <c r="H44" s="3"/>
      <c r="I44" s="3"/>
      <c r="J44" s="8"/>
      <c r="K44" s="8"/>
      <c r="M44" s="3"/>
    </row>
    <row r="45" spans="1:13" ht="12.75">
      <c r="A45" s="8"/>
      <c r="B45" s="8"/>
      <c r="C45" s="8"/>
      <c r="D45" s="8"/>
      <c r="E45" s="8"/>
      <c r="J45" s="8"/>
      <c r="K45" s="8"/>
      <c r="L45" s="3"/>
      <c r="M45" s="3"/>
    </row>
    <row r="46" spans="1:13" ht="12.75">
      <c r="A46" s="3"/>
      <c r="B46" s="3"/>
      <c r="C46" s="3"/>
      <c r="D46" s="3"/>
      <c r="E46" s="3"/>
      <c r="J46" s="3"/>
      <c r="K46" s="3"/>
      <c r="L46" s="3"/>
      <c r="M46" s="3"/>
    </row>
    <row r="47" spans="1:10" ht="12.75">
      <c r="A47" s="3"/>
      <c r="B47" s="3"/>
      <c r="C47" s="3"/>
      <c r="D47" s="3"/>
      <c r="E47" s="3"/>
      <c r="J47" s="3"/>
    </row>
  </sheetData>
  <sheetProtection sheet="1" objects="1" scenarios="1"/>
  <mergeCells count="34">
    <mergeCell ref="H28:I28"/>
    <mergeCell ref="H29:I29"/>
    <mergeCell ref="H24:I24"/>
    <mergeCell ref="H25:I25"/>
    <mergeCell ref="H26:I26"/>
    <mergeCell ref="H27:I27"/>
    <mergeCell ref="H20:I20"/>
    <mergeCell ref="H21:I21"/>
    <mergeCell ref="H22:I22"/>
    <mergeCell ref="H23:I23"/>
    <mergeCell ref="H18:I18"/>
    <mergeCell ref="H19:I19"/>
    <mergeCell ref="F18:G18"/>
    <mergeCell ref="F19:G19"/>
    <mergeCell ref="A22:D22"/>
    <mergeCell ref="A3:D3"/>
    <mergeCell ref="A4:D4"/>
    <mergeCell ref="A5:D5"/>
    <mergeCell ref="A6:D6"/>
    <mergeCell ref="A7:D7"/>
    <mergeCell ref="A18:D18"/>
    <mergeCell ref="A19:D19"/>
    <mergeCell ref="A20:D20"/>
    <mergeCell ref="A21:D21"/>
    <mergeCell ref="F20:G20"/>
    <mergeCell ref="A1:I1"/>
    <mergeCell ref="A15:C15"/>
    <mergeCell ref="A12:C12"/>
    <mergeCell ref="A9:C9"/>
    <mergeCell ref="F3:I3"/>
    <mergeCell ref="F4:I4"/>
    <mergeCell ref="F7:I7"/>
    <mergeCell ref="F8:I8"/>
    <mergeCell ref="G11:I1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22.7109375" style="0" customWidth="1"/>
    <col min="2" max="2" width="10.7109375" style="0" customWidth="1"/>
    <col min="3" max="3" width="18.7109375" style="0" customWidth="1"/>
    <col min="4" max="4" width="2.7109375" style="0" customWidth="1"/>
    <col min="5" max="5" width="4.7109375" style="0" customWidth="1"/>
    <col min="6" max="6" width="25.7109375" style="0" customWidth="1"/>
    <col min="7" max="9" width="12.7109375" style="0" customWidth="1"/>
  </cols>
  <sheetData>
    <row r="1" spans="1:11" ht="18">
      <c r="A1" s="100" t="s">
        <v>141</v>
      </c>
      <c r="B1" s="127"/>
      <c r="C1" s="127"/>
      <c r="D1" s="127"/>
      <c r="E1" s="127"/>
      <c r="F1" s="127"/>
      <c r="G1" s="127"/>
      <c r="H1" s="127"/>
      <c r="I1" s="127"/>
      <c r="J1" s="1"/>
      <c r="K1" s="8"/>
    </row>
    <row r="2" spans="1:11" ht="12.75">
      <c r="A2" s="9"/>
      <c r="B2" s="1"/>
      <c r="C2" s="1"/>
      <c r="D2" s="1"/>
      <c r="E2" s="1"/>
      <c r="F2" s="10"/>
      <c r="G2" s="10"/>
      <c r="H2" s="10"/>
      <c r="I2" s="1"/>
      <c r="J2" s="1"/>
      <c r="K2" s="8"/>
    </row>
    <row r="3" spans="1:11" ht="12.75">
      <c r="A3" s="90" t="s">
        <v>22</v>
      </c>
      <c r="B3" s="127"/>
      <c r="C3" s="127"/>
      <c r="D3" s="1"/>
      <c r="E3" s="1"/>
      <c r="F3" s="101" t="s">
        <v>131</v>
      </c>
      <c r="G3" s="120"/>
      <c r="H3" s="120"/>
      <c r="I3" s="120"/>
      <c r="J3" s="8"/>
      <c r="K3" s="8"/>
    </row>
    <row r="4" spans="1:11" ht="19.5" thickBot="1">
      <c r="A4" s="90" t="s">
        <v>23</v>
      </c>
      <c r="B4" s="127"/>
      <c r="C4" s="127"/>
      <c r="D4" s="1"/>
      <c r="E4" s="1"/>
      <c r="F4" s="101" t="s">
        <v>132</v>
      </c>
      <c r="G4" s="120"/>
      <c r="H4" s="120"/>
      <c r="I4" s="120"/>
      <c r="J4" s="8"/>
      <c r="K4" s="8"/>
    </row>
    <row r="5" spans="1:11" ht="14.25" thickBot="1" thickTop="1">
      <c r="A5" s="90" t="s">
        <v>21</v>
      </c>
      <c r="B5" s="127"/>
      <c r="C5" s="127"/>
      <c r="D5" s="1"/>
      <c r="E5" s="1"/>
      <c r="F5" s="19" t="s">
        <v>38</v>
      </c>
      <c r="G5" s="79">
        <f>solar_insolation</f>
        <v>341.79307068800523</v>
      </c>
      <c r="H5" s="19" t="s">
        <v>39</v>
      </c>
      <c r="I5" s="79">
        <f>solar_insolation*4</f>
        <v>1367.172282752021</v>
      </c>
      <c r="J5" s="8"/>
      <c r="K5" s="8"/>
    </row>
    <row r="6" spans="1:11" ht="13.5" thickTop="1">
      <c r="A6" s="90" t="s">
        <v>20</v>
      </c>
      <c r="B6" s="127"/>
      <c r="C6" s="127"/>
      <c r="D6" s="49"/>
      <c r="E6" s="1"/>
      <c r="F6" s="8"/>
      <c r="G6" s="8"/>
      <c r="H6" s="8"/>
      <c r="I6" s="8"/>
      <c r="J6" s="1"/>
      <c r="K6" s="8"/>
    </row>
    <row r="7" spans="1:11" ht="12.75">
      <c r="A7" s="131" t="s">
        <v>101</v>
      </c>
      <c r="B7" s="87"/>
      <c r="C7" s="87"/>
      <c r="D7" s="1"/>
      <c r="E7" s="1"/>
      <c r="F7" s="101" t="s">
        <v>138</v>
      </c>
      <c r="G7" s="120"/>
      <c r="H7" s="120"/>
      <c r="I7" s="120"/>
      <c r="J7" s="1"/>
      <c r="K7" s="8"/>
    </row>
    <row r="8" spans="1:11" ht="19.5" thickBot="1">
      <c r="A8" s="106" t="s">
        <v>102</v>
      </c>
      <c r="B8" s="106"/>
      <c r="C8" s="106"/>
      <c r="D8" s="42"/>
      <c r="E8" s="1"/>
      <c r="F8" s="101" t="s">
        <v>111</v>
      </c>
      <c r="G8" s="120"/>
      <c r="H8" s="120"/>
      <c r="I8" s="120"/>
      <c r="J8" s="1"/>
      <c r="K8" s="8"/>
    </row>
    <row r="9" spans="1:11" ht="14.25" thickBot="1" thickTop="1">
      <c r="A9" s="8"/>
      <c r="B9" s="8"/>
      <c r="C9" s="8"/>
      <c r="D9" s="8"/>
      <c r="E9" s="8"/>
      <c r="F9" s="19" t="s">
        <v>38</v>
      </c>
      <c r="G9" s="80">
        <f>4*(0.0000000567)*G15^4/4</f>
        <v>237.20439105747545</v>
      </c>
      <c r="H9" s="19" t="s">
        <v>39</v>
      </c>
      <c r="I9" s="80">
        <f>G9*4</f>
        <v>948.8175642299018</v>
      </c>
      <c r="J9" s="8"/>
      <c r="K9" s="8"/>
    </row>
    <row r="10" spans="1:11" ht="14.25" thickBot="1" thickTop="1">
      <c r="A10" s="101" t="s">
        <v>107</v>
      </c>
      <c r="B10" s="120"/>
      <c r="C10" s="120"/>
      <c r="D10" s="120"/>
      <c r="E10" s="1"/>
      <c r="F10" s="8"/>
      <c r="G10" s="8"/>
      <c r="H10" s="8"/>
      <c r="I10" s="8"/>
      <c r="J10" s="8"/>
      <c r="K10" s="8"/>
    </row>
    <row r="11" spans="1:11" ht="14.25" thickBot="1" thickTop="1">
      <c r="A11" s="14"/>
      <c r="B11" s="31">
        <f>factor_luminosity_of_sun*luminosity_of_sun</f>
        <v>3.845E+26</v>
      </c>
      <c r="C11" s="15"/>
      <c r="D11" s="15"/>
      <c r="E11" s="8"/>
      <c r="F11" s="22" t="s">
        <v>90</v>
      </c>
      <c r="G11" s="121" t="s">
        <v>112</v>
      </c>
      <c r="H11" s="122"/>
      <c r="I11" s="123"/>
      <c r="J11" s="8"/>
      <c r="K11" s="8"/>
    </row>
    <row r="12" spans="1:11" ht="15.75" thickBot="1" thickTop="1">
      <c r="A12" s="43"/>
      <c r="B12" s="8"/>
      <c r="C12" s="8"/>
      <c r="D12" s="8"/>
      <c r="E12" s="8"/>
      <c r="F12" s="22" t="s">
        <v>19</v>
      </c>
      <c r="G12" s="23" t="s">
        <v>0</v>
      </c>
      <c r="H12" s="24" t="s">
        <v>1</v>
      </c>
      <c r="I12" s="25" t="s">
        <v>2</v>
      </c>
      <c r="J12" s="8"/>
      <c r="K12" s="8"/>
    </row>
    <row r="13" spans="1:11" ht="14.25" thickBot="1" thickTop="1">
      <c r="A13" s="101" t="s">
        <v>106</v>
      </c>
      <c r="B13" s="120"/>
      <c r="C13" s="120"/>
      <c r="D13" s="120"/>
      <c r="E13" s="8"/>
      <c r="F13" s="45" t="s">
        <v>35</v>
      </c>
      <c r="G13" s="26">
        <f>(POWER((4*solar_insolation)/(4*(0.0000000567)),0.25))</f>
        <v>278.64101839316413</v>
      </c>
      <c r="H13" s="27">
        <f>(G13-273.15)</f>
        <v>5.491018393164154</v>
      </c>
      <c r="I13" s="27">
        <f>(((9/5)*H13)+32)</f>
        <v>41.88383310769548</v>
      </c>
      <c r="J13" s="8"/>
      <c r="K13" s="8"/>
    </row>
    <row r="14" spans="1:11" ht="14.25" thickBot="1" thickTop="1">
      <c r="A14" s="15"/>
      <c r="B14" s="44">
        <f>distance_black_body</f>
        <v>1</v>
      </c>
      <c r="C14" s="15"/>
      <c r="D14" s="15"/>
      <c r="E14" s="8"/>
      <c r="F14" s="46" t="s">
        <v>34</v>
      </c>
      <c r="G14" s="47">
        <f>(POWER(((1-albedo_planetary_average)*4*solar_insolation)/(4*(0.0000000567)),0.25))</f>
        <v>254.32257747005602</v>
      </c>
      <c r="H14" s="48">
        <f>(G14-273.15)</f>
        <v>-18.82742252994396</v>
      </c>
      <c r="I14" s="48">
        <f>(((9/5)*H14)+32)</f>
        <v>-1.889360553899131</v>
      </c>
      <c r="J14" s="8"/>
      <c r="K14" s="8"/>
    </row>
    <row r="15" spans="1:11" ht="13.5" thickTop="1">
      <c r="A15" s="8"/>
      <c r="B15" s="8"/>
      <c r="C15" s="8"/>
      <c r="D15" s="8"/>
      <c r="E15" s="8"/>
      <c r="F15" s="12" t="s">
        <v>33</v>
      </c>
      <c r="G15" s="124">
        <f>(G14^4*(1+greenhouse_factor*0.647))^0.25</f>
        <v>254.32257747005602</v>
      </c>
      <c r="H15" s="126">
        <f>(G15-273.15)</f>
        <v>-18.82742252994396</v>
      </c>
      <c r="I15" s="126">
        <f>(((9/5)*H15)+32)</f>
        <v>-1.889360553899131</v>
      </c>
      <c r="J15" s="8"/>
      <c r="K15" s="8"/>
    </row>
    <row r="16" spans="1:11" ht="13.5" thickBot="1">
      <c r="A16" s="101" t="s">
        <v>105</v>
      </c>
      <c r="B16" s="120"/>
      <c r="C16" s="120"/>
      <c r="D16" s="120"/>
      <c r="E16" s="8"/>
      <c r="F16" s="13" t="s">
        <v>84</v>
      </c>
      <c r="G16" s="125">
        <f>(G8^4*(1+B14*G15))^0.25</f>
        <v>0</v>
      </c>
      <c r="H16" s="125"/>
      <c r="I16" s="125"/>
      <c r="J16" s="8"/>
      <c r="K16" s="8"/>
    </row>
    <row r="17" spans="1:11" ht="14.25" thickBot="1" thickTop="1">
      <c r="A17" s="15"/>
      <c r="B17" s="44">
        <f>albedo_planetary_average</f>
        <v>0.306</v>
      </c>
      <c r="C17" s="15"/>
      <c r="D17" s="15"/>
      <c r="E17" s="8"/>
      <c r="F17" s="8"/>
      <c r="G17" s="8"/>
      <c r="H17" s="8"/>
      <c r="I17" s="8"/>
      <c r="J17" s="8"/>
      <c r="K17" s="8"/>
    </row>
    <row r="18" spans="1:11" ht="13.5" thickTop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3.5" thickBot="1">
      <c r="A19" s="129" t="s">
        <v>129</v>
      </c>
      <c r="B19" s="130"/>
      <c r="C19" s="130"/>
      <c r="D19" s="130"/>
      <c r="E19" s="8"/>
      <c r="F19" s="8"/>
      <c r="G19" s="8"/>
      <c r="H19" s="8"/>
      <c r="I19" s="8"/>
      <c r="J19" s="8"/>
      <c r="K19" s="8"/>
    </row>
    <row r="20" spans="1:11" ht="14.25" thickBot="1" thickTop="1">
      <c r="A20" s="17"/>
      <c r="B20" s="6"/>
      <c r="C20" s="17"/>
      <c r="D20" s="17"/>
      <c r="E20" s="8"/>
      <c r="F20" s="8"/>
      <c r="G20" s="8"/>
      <c r="H20" s="8"/>
      <c r="I20" s="8"/>
      <c r="J20" s="8"/>
      <c r="K20" s="8"/>
    </row>
    <row r="21" spans="1:11" ht="13.5" thickTop="1">
      <c r="A21" s="8"/>
      <c r="B21" s="8"/>
      <c r="C21" s="8"/>
      <c r="D21" s="8"/>
      <c r="E21" s="8"/>
      <c r="F21" s="8"/>
      <c r="G21" s="61"/>
      <c r="H21" s="8"/>
      <c r="I21" s="8"/>
      <c r="J21" s="8"/>
      <c r="K21" s="8"/>
    </row>
    <row r="22" spans="1:11" ht="12.75">
      <c r="A22" s="90" t="s">
        <v>130</v>
      </c>
      <c r="B22" s="127"/>
      <c r="C22" s="127"/>
      <c r="D22" s="127"/>
      <c r="E22" s="8"/>
      <c r="F22" s="8"/>
      <c r="G22" s="78"/>
      <c r="H22" s="78"/>
      <c r="I22" s="8"/>
      <c r="J22" s="8"/>
      <c r="K22" s="8"/>
    </row>
    <row r="23" spans="1:11" ht="12.75">
      <c r="A23" s="90" t="s">
        <v>27</v>
      </c>
      <c r="B23" s="127"/>
      <c r="C23" s="127"/>
      <c r="D23" s="127"/>
      <c r="E23" s="8"/>
      <c r="F23" s="8"/>
      <c r="G23" s="8"/>
      <c r="H23" s="78"/>
      <c r="I23" s="8"/>
      <c r="J23" s="8"/>
      <c r="K23" s="8"/>
    </row>
    <row r="24" spans="1:11" ht="12.75">
      <c r="A24" s="90" t="s">
        <v>25</v>
      </c>
      <c r="B24" s="90"/>
      <c r="C24" s="90"/>
      <c r="D24" s="90"/>
      <c r="E24" s="8"/>
      <c r="F24" s="8"/>
      <c r="G24" s="8"/>
      <c r="H24" s="8"/>
      <c r="I24" s="8"/>
      <c r="J24" s="8"/>
      <c r="K24" s="8"/>
    </row>
    <row r="25" spans="1:11" ht="12.75">
      <c r="A25" s="128" t="s">
        <v>26</v>
      </c>
      <c r="B25" s="127"/>
      <c r="C25" s="127"/>
      <c r="D25" s="127"/>
      <c r="E25" s="30"/>
      <c r="F25" s="8"/>
      <c r="G25" s="8"/>
      <c r="H25" s="8"/>
      <c r="I25" s="8"/>
      <c r="J25" s="8"/>
      <c r="K25" s="8"/>
    </row>
    <row r="26" spans="1:11" ht="12.75">
      <c r="A26" s="90" t="s">
        <v>24</v>
      </c>
      <c r="B26" s="127"/>
      <c r="C26" s="127"/>
      <c r="D26" s="127"/>
      <c r="E26" s="30"/>
      <c r="F26" s="8"/>
      <c r="G26" s="8"/>
      <c r="H26" s="8"/>
      <c r="I26" s="8"/>
      <c r="J26" s="8"/>
      <c r="K26" s="8"/>
    </row>
    <row r="27" spans="1:11" ht="12.75">
      <c r="A27" s="117"/>
      <c r="B27" s="118"/>
      <c r="C27" s="118"/>
      <c r="D27" s="118"/>
      <c r="E27" s="50"/>
      <c r="F27" s="8"/>
      <c r="G27" s="8"/>
      <c r="H27" s="8"/>
      <c r="I27" s="8"/>
      <c r="J27" s="8"/>
      <c r="K27" s="8"/>
    </row>
    <row r="28" spans="1:11" ht="12.75">
      <c r="A28" s="117"/>
      <c r="B28" s="119"/>
      <c r="C28" s="119"/>
      <c r="D28" s="119"/>
      <c r="E28" s="50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50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30"/>
      <c r="F30" s="8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30"/>
      <c r="F31" s="8"/>
      <c r="G31" s="8"/>
      <c r="H31" s="8"/>
      <c r="I31" s="8"/>
      <c r="J31" s="8"/>
      <c r="K31" s="8"/>
    </row>
    <row r="32" spans="1:10" ht="12.75">
      <c r="A32" s="8"/>
      <c r="B32" s="8"/>
      <c r="C32" s="8"/>
      <c r="D32" s="8"/>
      <c r="E32" s="30"/>
      <c r="F32" s="8"/>
      <c r="J32" s="8"/>
    </row>
    <row r="33" spans="1:10" ht="12.75">
      <c r="A33" s="8"/>
      <c r="B33" s="8"/>
      <c r="C33" s="8"/>
      <c r="D33" s="8"/>
      <c r="E33" s="34"/>
      <c r="F33" s="8"/>
      <c r="J33" s="8"/>
    </row>
    <row r="34" spans="1:10" ht="12.75">
      <c r="A34" s="8"/>
      <c r="B34" s="8"/>
      <c r="C34" s="8"/>
      <c r="D34" s="8"/>
      <c r="E34" s="30"/>
      <c r="F34" s="8"/>
      <c r="J34" s="8"/>
    </row>
    <row r="35" spans="1:10" ht="12.75">
      <c r="A35" s="8"/>
      <c r="B35" s="8"/>
      <c r="C35" s="8"/>
      <c r="D35" s="8"/>
      <c r="E35" s="8"/>
      <c r="F35" s="8"/>
      <c r="J35" s="8"/>
    </row>
    <row r="36" spans="1:10" ht="12.75">
      <c r="A36" s="8"/>
      <c r="B36" s="8"/>
      <c r="C36" s="8"/>
      <c r="D36" s="8"/>
      <c r="E36" s="8"/>
      <c r="F36" s="8"/>
      <c r="J36" s="8"/>
    </row>
    <row r="37" spans="1:10" ht="12.75">
      <c r="A37" s="8"/>
      <c r="B37" s="8"/>
      <c r="C37" s="8"/>
      <c r="D37" s="8"/>
      <c r="E37" s="8"/>
      <c r="F37" s="8"/>
      <c r="J37" s="8"/>
    </row>
    <row r="38" spans="1:10" ht="12.75">
      <c r="A38" s="8"/>
      <c r="B38" s="8"/>
      <c r="C38" s="8"/>
      <c r="D38" s="8"/>
      <c r="E38" s="8"/>
      <c r="F38" s="8"/>
      <c r="J38" s="8"/>
    </row>
    <row r="39" spans="1:10" ht="12.75">
      <c r="A39" s="8"/>
      <c r="B39" s="8"/>
      <c r="C39" s="8"/>
      <c r="D39" s="8"/>
      <c r="E39" s="8"/>
      <c r="F39" s="8"/>
      <c r="J39" s="8"/>
    </row>
    <row r="40" spans="1:10" ht="12.75">
      <c r="A40" s="8"/>
      <c r="B40" s="8"/>
      <c r="C40" s="8"/>
      <c r="D40" s="8"/>
      <c r="E40" s="8"/>
      <c r="F40" s="8"/>
      <c r="J40" s="8"/>
    </row>
    <row r="41" spans="1:10" ht="12.75">
      <c r="A41" s="8"/>
      <c r="B41" s="8"/>
      <c r="C41" s="8"/>
      <c r="D41" s="8"/>
      <c r="E41" s="8"/>
      <c r="F41" s="8"/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J45" s="3"/>
    </row>
  </sheetData>
  <sheetProtection sheet="1" objects="1" scenarios="1"/>
  <mergeCells count="26">
    <mergeCell ref="A1:I1"/>
    <mergeCell ref="A3:C3"/>
    <mergeCell ref="A4:C4"/>
    <mergeCell ref="A5:C5"/>
    <mergeCell ref="A6:C6"/>
    <mergeCell ref="A7:C7"/>
    <mergeCell ref="A8:C8"/>
    <mergeCell ref="A10:D10"/>
    <mergeCell ref="A13:D13"/>
    <mergeCell ref="A16:D16"/>
    <mergeCell ref="A19:D19"/>
    <mergeCell ref="A22:D22"/>
    <mergeCell ref="A23:D23"/>
    <mergeCell ref="A24:D24"/>
    <mergeCell ref="A25:D25"/>
    <mergeCell ref="A26:D26"/>
    <mergeCell ref="A27:D27"/>
    <mergeCell ref="A28:D28"/>
    <mergeCell ref="F3:I3"/>
    <mergeCell ref="F4:I4"/>
    <mergeCell ref="F7:I7"/>
    <mergeCell ref="F8:I8"/>
    <mergeCell ref="G11:I11"/>
    <mergeCell ref="G15:G16"/>
    <mergeCell ref="H15:H16"/>
    <mergeCell ref="I15:I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on the Fact Sheets</dc:title>
  <dc:subject/>
  <dc:creator>Preferred Customer</dc:creator>
  <cp:keywords/>
  <dc:description/>
  <cp:lastModifiedBy>CBG002381</cp:lastModifiedBy>
  <cp:lastPrinted>2000-07-13T15:17:54Z</cp:lastPrinted>
  <dcterms:created xsi:type="dcterms:W3CDTF">1998-10-30T21:24:03Z</dcterms:created>
  <dcterms:modified xsi:type="dcterms:W3CDTF">2011-01-03T19:19:38Z</dcterms:modified>
  <cp:category/>
  <cp:version/>
  <cp:contentType/>
  <cp:contentStatus/>
</cp:coreProperties>
</file>